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120" windowWidth="12120" windowHeight="8700" tabRatio="582" activeTab="0"/>
  </bookViews>
  <sheets>
    <sheet name="дод 1" sheetId="1" r:id="rId1"/>
    <sheet name="дод 2" sheetId="2" r:id="rId2"/>
    <sheet name="дод 3" sheetId="3" r:id="rId3"/>
    <sheet name="Дод 4 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Data" localSheetId="0">#REF!</definedName>
    <definedName name="Data">#REF!</definedName>
    <definedName name="Date" localSheetId="0">#REF!</definedName>
    <definedName name="Date">#REF!</definedName>
    <definedName name="Date1" localSheetId="0">#REF!</definedName>
    <definedName name="Date1">#REF!</definedName>
    <definedName name="EXCEL_VER">12</definedName>
    <definedName name="PRINT_DATE">"11.07.2013 10:22:09"</definedName>
    <definedName name="PRINTER">"Eксель_Імпорт (XlRpt)  ДержКазначейство ЦА, Копичко Олександр"</definedName>
    <definedName name="REP_CREATOR">"12_prokopenko"</definedName>
    <definedName name="_xlnm.Print_Titles" localSheetId="1">'дод 2'!$B:$B</definedName>
    <definedName name="_xlnm.Print_Titles" localSheetId="2">'дод 3'!$B:$B</definedName>
    <definedName name="_xlnm.Print_Titles" localSheetId="3">'Дод 4 '!$B:$B</definedName>
    <definedName name="_xlnm.Print_Titles" localSheetId="4">'Дод 5'!$B:$B</definedName>
    <definedName name="_xlnm.Print_Titles" localSheetId="5">'Дод 6'!$B:$B</definedName>
    <definedName name="_xlnm.Print_Area" localSheetId="0">'дод 1'!$A$2:$G$43</definedName>
    <definedName name="_xlnm.Print_Area" localSheetId="1">'дод 2'!$A$1:$CF$37</definedName>
    <definedName name="_xlnm.Print_Area" localSheetId="2">'дод 3'!$A$1:$AE$44</definedName>
    <definedName name="_xlnm.Print_Area" localSheetId="3">'Дод 4 '!$A$1:$I$28</definedName>
    <definedName name="_xlnm.Print_Area" localSheetId="4">'Дод 5'!$A$1:$N$39</definedName>
    <definedName name="_xlnm.Print_Area" localSheetId="5">'Дод 6'!$A$1:$Q$41</definedName>
    <definedName name="_xlnm.Print_Area" localSheetId="6">'Дод 7'!$A$1:$N$43</definedName>
  </definedNames>
  <calcPr fullCalcOnLoad="1"/>
</workbook>
</file>

<file path=xl/sharedStrings.xml><?xml version="1.0" encoding="utf-8"?>
<sst xmlns="http://schemas.openxmlformats.org/spreadsheetml/2006/main" count="509" uniqueCount="275">
  <si>
    <t>грн.</t>
  </si>
  <si>
    <t>% виконання</t>
  </si>
  <si>
    <t>Дубрівська с/р</t>
  </si>
  <si>
    <t>Ірлявська с/р</t>
  </si>
  <si>
    <t>Киблярська с/р</t>
  </si>
  <si>
    <t>Коритнянська с/р</t>
  </si>
  <si>
    <t>Невицька с/р</t>
  </si>
  <si>
    <t>Оноківська с/р</t>
  </si>
  <si>
    <t>Паладькомарівська с/р</t>
  </si>
  <si>
    <t>Пацканівська с/р</t>
  </si>
  <si>
    <t>Ратовецька с/р</t>
  </si>
  <si>
    <t>Руськокомарівська с/р</t>
  </si>
  <si>
    <t>Саловківська с/р</t>
  </si>
  <si>
    <t>Соломонівська с/р</t>
  </si>
  <si>
    <t>Сторожницька с/р</t>
  </si>
  <si>
    <t>Сюртівська с/р</t>
  </si>
  <si>
    <t>Тарнівецька с/р</t>
  </si>
  <si>
    <t>Тисаагтелецька с/р</t>
  </si>
  <si>
    <t>Холмківська с/р</t>
  </si>
  <si>
    <t>Худлівська с/р</t>
  </si>
  <si>
    <t>Часлівецька с/р</t>
  </si>
  <si>
    <t>Червонівська с/р</t>
  </si>
  <si>
    <t>Районний бюджет</t>
  </si>
  <si>
    <t>№ п/п</t>
  </si>
  <si>
    <t xml:space="preserve">Разом </t>
  </si>
  <si>
    <t>Додаток 5</t>
  </si>
  <si>
    <t>Загальний фонд</t>
  </si>
  <si>
    <t>Спеціальний фонд</t>
  </si>
  <si>
    <t>Уточнений план на рік</t>
  </si>
  <si>
    <t>касові видатки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</si>
  <si>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</si>
  <si>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</si>
  <si>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</si>
  <si>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</si>
  <si>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</si>
  <si>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</si>
  <si>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Разом видатків</t>
  </si>
  <si>
    <t>Додаток 6</t>
  </si>
  <si>
    <t>План на рік з урахуванням змін</t>
  </si>
  <si>
    <t>Великогеєвська с/р</t>
  </si>
  <si>
    <t>Великодобронська с/р</t>
  </si>
  <si>
    <t>Галоцька с/р</t>
  </si>
  <si>
    <t>Есенська с/р</t>
  </si>
  <si>
    <t>Кам`яницька с/р</t>
  </si>
  <si>
    <t>Малодобронська с/р</t>
  </si>
  <si>
    <t>Тийгласька с/р</t>
  </si>
  <si>
    <t>Тисаашванська с/р</t>
  </si>
  <si>
    <t>Середнянська сел/р</t>
  </si>
  <si>
    <t>Заробітна плата з нарахуваннями (2111,2120)</t>
  </si>
  <si>
    <t>Медикаменти та перев'язувальні матеріали (2220)</t>
  </si>
  <si>
    <t>Продукти харчування (2230)</t>
  </si>
  <si>
    <t>Оплата комунальних послуг та енергоносіїв (2270)</t>
  </si>
  <si>
    <t>Поточні трансферти населенню (2700)</t>
  </si>
  <si>
    <t>Разом низові</t>
  </si>
  <si>
    <t>Райбюджет</t>
  </si>
  <si>
    <t>Разом по району:</t>
  </si>
  <si>
    <t>Всього по району</t>
  </si>
  <si>
    <t>Найменування адміністративно-територіальної одиниці</t>
  </si>
  <si>
    <t>Додаток 4</t>
  </si>
  <si>
    <t>Інші (240603)</t>
  </si>
  <si>
    <t>Частина  прибутку ком. підприємств</t>
  </si>
  <si>
    <t>Податок на прибуток від підприємств комунальної власності</t>
  </si>
  <si>
    <t>Податок з доходів фіз.осіб</t>
  </si>
  <si>
    <t>виконання</t>
  </si>
  <si>
    <t>( +, - )</t>
  </si>
  <si>
    <t>%</t>
  </si>
  <si>
    <t>Відхил.</t>
  </si>
  <si>
    <t>Факт за І квартал 2015 р.</t>
  </si>
  <si>
    <t xml:space="preserve">План на І квартал 2015 р. </t>
  </si>
  <si>
    <t xml:space="preserve">Затверджений план на 2015 рік </t>
  </si>
  <si>
    <t>Назва платежу</t>
  </si>
  <si>
    <t>№</t>
  </si>
  <si>
    <t xml:space="preserve">               виконання дохідної частини районного бюджету  по платежах  загального фонду</t>
  </si>
  <si>
    <t xml:space="preserve">Аналіз </t>
  </si>
  <si>
    <t>Разом по платежах спец.фонду (без власних надходжень)</t>
  </si>
  <si>
    <t>Продаж землі</t>
  </si>
  <si>
    <t>Надходження коштів пайової участі у розвитку інфраструктури населених пунктів</t>
  </si>
  <si>
    <t>Бюджет розвитку всього, у тому числі</t>
  </si>
  <si>
    <t>Грошові стягнення за шкоду,заподіяну порушенням законодавства про охорону навколишнього середовища</t>
  </si>
  <si>
    <t>Разом платежів загального фонду</t>
  </si>
  <si>
    <t>Інші надходження</t>
  </si>
  <si>
    <t>Державне мито</t>
  </si>
  <si>
    <t>Єдиний податок</t>
  </si>
  <si>
    <t>Туристичний збір</t>
  </si>
  <si>
    <t>Рентна плата за користування надрами</t>
  </si>
  <si>
    <t>Рентна плата за спец.використання лісових ресурсів</t>
  </si>
  <si>
    <t>тис.грн.</t>
  </si>
  <si>
    <t>виконання дохідної частини загального фонду</t>
  </si>
  <si>
    <t xml:space="preserve">  А  н  а  л  і  з  </t>
  </si>
  <si>
    <t>Виконання дохідної частини загального фонду місцевих бюджетів Ужгородського району</t>
  </si>
  <si>
    <t xml:space="preserve"> Земельний податок та орендна плата за землю</t>
  </si>
  <si>
    <t xml:space="preserve">Туристичний збір </t>
  </si>
  <si>
    <t>Екологічний податок</t>
  </si>
  <si>
    <t>Назва бюджету</t>
  </si>
  <si>
    <t>відхил</t>
  </si>
  <si>
    <t>РАЙБЮДЖЕТ</t>
  </si>
  <si>
    <t>ВЕЛИКОГЕЇВЕЦЬКА</t>
  </si>
  <si>
    <t>ВЕЛИКОДОБРОНСЬКА</t>
  </si>
  <si>
    <t>ГАЛОЦЬКА</t>
  </si>
  <si>
    <t>ДУБРIВСЬКА</t>
  </si>
  <si>
    <t>ЕСЕНЬСЬКА</t>
  </si>
  <si>
    <t>IРЛЯВСЬКА</t>
  </si>
  <si>
    <t>КАМ`ЯНИЦЬКА</t>
  </si>
  <si>
    <t>КИБЛЯРIВСЬКА</t>
  </si>
  <si>
    <t>МАЛОДОБРОНСЬКА</t>
  </si>
  <si>
    <t>НЕВИЦЬКА</t>
  </si>
  <si>
    <t xml:space="preserve">ОНОКIВСЬКА </t>
  </si>
  <si>
    <t>ПАЛАДЬ-КОМАРIВСЬКА</t>
  </si>
  <si>
    <t>РАТОВЕЦЬКА</t>
  </si>
  <si>
    <t>РУСЬКОКОМАРIВСЬКА</t>
  </si>
  <si>
    <t>СОЛОМОНIВСЬКА</t>
  </si>
  <si>
    <t>СТОРОЖНИЦЬКА</t>
  </si>
  <si>
    <t>ТИЙГЛАСЬКА</t>
  </si>
  <si>
    <t>ТИСААШВАНСЬКА</t>
  </si>
  <si>
    <t>ХОЛМКІВСЬКА</t>
  </si>
  <si>
    <t>ХУДЛІВСЬКА</t>
  </si>
  <si>
    <t>ЧАСЛІВЕЦЬКА</t>
  </si>
  <si>
    <t>Всього:</t>
  </si>
  <si>
    <t>в тому числі:</t>
  </si>
  <si>
    <t>Надходження коштів пайової участі у розвитку інфраструктури населних пунктів</t>
  </si>
  <si>
    <t>Додаток 7</t>
  </si>
  <si>
    <t>Разом</t>
  </si>
  <si>
    <t>1.</t>
  </si>
  <si>
    <t>2.</t>
  </si>
  <si>
    <t>Великогеївська с/р</t>
  </si>
  <si>
    <t>3.</t>
  </si>
  <si>
    <t>Великодоброньська с/р</t>
  </si>
  <si>
    <t>4.</t>
  </si>
  <si>
    <t>5.</t>
  </si>
  <si>
    <t>Галочська с/р</t>
  </si>
  <si>
    <t>6.</t>
  </si>
  <si>
    <t>7.</t>
  </si>
  <si>
    <t>Есеньська с/р</t>
  </si>
  <si>
    <t>8.</t>
  </si>
  <si>
    <t>9.</t>
  </si>
  <si>
    <t>Кам"яницька с/р</t>
  </si>
  <si>
    <t>10.</t>
  </si>
  <si>
    <t>11.</t>
  </si>
  <si>
    <t>12.</t>
  </si>
  <si>
    <t>Малодоброньська с/р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</si>
  <si>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</si>
  <si>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</si>
  <si>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</si>
  <si>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</si>
  <si>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</si>
  <si>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</si>
  <si>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</si>
  <si>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</si>
  <si>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</si>
  <si>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</si>
  <si>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</si>
  <si>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</si>
  <si>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Тийглашська с/р</t>
  </si>
  <si>
    <t>25.</t>
  </si>
  <si>
    <t>26.</t>
  </si>
  <si>
    <t>Тисаашваньська с/р</t>
  </si>
  <si>
    <t>27.</t>
  </si>
  <si>
    <t>28.</t>
  </si>
  <si>
    <t>29.</t>
  </si>
  <si>
    <t>30.</t>
  </si>
  <si>
    <t>Середнянська сел./р</t>
  </si>
  <si>
    <t>Разом:</t>
  </si>
  <si>
    <t>Всього по району:</t>
  </si>
  <si>
    <t>Рентна плата за спец.використання води</t>
  </si>
  <si>
    <t xml:space="preserve">Охорона і раціональне використання земель             </t>
  </si>
  <si>
    <t xml:space="preserve">Бюджет розвитку </t>
  </si>
  <si>
    <t xml:space="preserve">Інша діяльність у сфері охорони навколишнього природного середовища                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</si>
  <si>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</si>
  <si>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 xml:space="preserve">Цільові фонди створені органами місцевого самоврядування </t>
  </si>
  <si>
    <t>СЕРЕДНЄ</t>
  </si>
  <si>
    <t>КОРИТНЯНСЬКА</t>
  </si>
  <si>
    <t>ПАЦКАНІВСЬКА</t>
  </si>
  <si>
    <t>СОЛОВКIВСЬКА</t>
  </si>
  <si>
    <t>СЮРТІВСЬКА</t>
  </si>
  <si>
    <t>ЧЕРВОНIВСЬКА</t>
  </si>
  <si>
    <t>ТАРНІВЕЦЬКА</t>
  </si>
  <si>
    <t>Відчуження майна</t>
  </si>
  <si>
    <t>ТПКВКМБ</t>
  </si>
  <si>
    <t>1000</t>
  </si>
  <si>
    <t>2000</t>
  </si>
  <si>
    <t>3000</t>
  </si>
  <si>
    <t>Культура і мистецтво</t>
  </si>
  <si>
    <t>4000</t>
  </si>
  <si>
    <t>6000</t>
  </si>
  <si>
    <t xml:space="preserve">Аналіз виконання видатків, на утримання бюджетних установ за кодами тимчасової класифікації видатків та кредитування місцевих бюджетів </t>
  </si>
  <si>
    <t>Найменування органу місцевого смоврядування</t>
  </si>
  <si>
    <t>1000 (Освіта)</t>
  </si>
  <si>
    <t>2000 (Охорона здоров'я)</t>
  </si>
  <si>
    <t>4000 (Культура)</t>
  </si>
  <si>
    <t>Найменування органу місцевого самоврядування</t>
  </si>
  <si>
    <t>Всього (без урахування трансфертів)</t>
  </si>
  <si>
    <t xml:space="preserve"> Залишки коштів на рахунках місцевих бюджетів </t>
  </si>
  <si>
    <t>0150</t>
  </si>
  <si>
    <t>Власний дім</t>
  </si>
  <si>
    <t>Молодіжний фонд</t>
  </si>
  <si>
    <t>Інші субвенції з місцевого бюджету</t>
  </si>
  <si>
    <t>Сільське, лісове, рибне господарство та мисливство</t>
  </si>
  <si>
    <t>Будівництво та регіональний розвиток</t>
  </si>
  <si>
    <t>Транспорт  та транспортна інфраструктура, дорожнє господарство</t>
  </si>
  <si>
    <t xml:space="preserve">Інші програми та заходи, пов"язані з економічеою діяльністюпослуги пов"язані із економічною діяльністю </t>
  </si>
  <si>
    <t xml:space="preserve">Охорона навколишнього природного середовища </t>
  </si>
  <si>
    <t xml:space="preserve">Громадський порядок та безпека </t>
  </si>
  <si>
    <t>Захист населення і територій від надзвичайних ситуацій техногенного характеру</t>
  </si>
  <si>
    <t>Резервний фонд</t>
  </si>
  <si>
    <t>Найменування  напряму видатків згідно з ТПКВКМБ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</si>
  <si>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</si>
  <si>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на реалізацію заходів спрямованих на розвиток системи охорони здоровя у сільській місцевості</t>
  </si>
  <si>
    <t>Податок та збір на доходи фізичних осіб</t>
  </si>
  <si>
    <t>Податок на прибуток підприємств</t>
  </si>
  <si>
    <t>Внутрішні податки на товари та послуги (акцизний податок)</t>
  </si>
  <si>
    <t>Місцеві податки та збори (податок на рекламу)</t>
  </si>
  <si>
    <t>Податок на нерухоме майно, відмінне від земельної ділянки</t>
  </si>
  <si>
    <t xml:space="preserve"> Земельний податок та орендна плата за землю (100% до сільського бюджету)</t>
  </si>
  <si>
    <t>Транспортний податок з юридичних та фізичних осіб</t>
  </si>
  <si>
    <t xml:space="preserve">Частина чистого прибутку (доходу) державних або комунальних унітарних підприємств та їх об'єднань </t>
  </si>
  <si>
    <t>Адміністративні штрафи та інші санкції</t>
  </si>
  <si>
    <t>Плата за надання адмініс послуг</t>
  </si>
  <si>
    <t xml:space="preserve">Надходження від орендної плати за користування цілісним майном та іншим державним майном </t>
  </si>
  <si>
    <t>Спеціальний фонд( без власних надходжень бюджет.установ)</t>
  </si>
  <si>
    <t>Плата за патенти на нафтопродукти</t>
  </si>
  <si>
    <t xml:space="preserve"> Втрати с/г та л/г  вир-ва</t>
  </si>
  <si>
    <t>Кошти від відчуження майна</t>
  </si>
  <si>
    <t>Податок на майно</t>
  </si>
  <si>
    <t xml:space="preserve">Податок на прибуток підприємств 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</si>
  <si>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</si>
  <si>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</si>
  <si>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Внутрішні податки на товари та послуги (акцизний податок)  всього</t>
  </si>
  <si>
    <t>Акцизний податок з виробленого в Україні підакцизних товарів    (пальне)</t>
  </si>
  <si>
    <t>Акцизний податок з ввезеного на митну територію Україні підакцизних товарів (пальне)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</si>
  <si>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</si>
  <si>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і збори (податок на рекламу) </t>
  </si>
  <si>
    <t xml:space="preserve">Податок  на нерухоме майно,  відміне від земельної ділянки </t>
  </si>
  <si>
    <t>Транспортний податок</t>
  </si>
  <si>
    <t>Збір за місця для паркування транспортних засобів</t>
  </si>
  <si>
    <t>Частина чистого прибутку (доходу) державних або комунальних унітарних підприємств та їх об`єднань</t>
  </si>
  <si>
    <t>Плата за надання адміністративних послуг</t>
  </si>
  <si>
    <t>Всього (без урах. трансф.)</t>
  </si>
  <si>
    <t>ТИСААГТЕЛЕЦЬКА</t>
  </si>
  <si>
    <t>Збір за забруднення навколишнього природного середовища  </t>
  </si>
  <si>
    <t>Надходження коштів від відшкодування втрат від с/г та л/г виробництва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</si>
  <si>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</si>
  <si>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Бюджети розвитку разом</t>
  </si>
  <si>
    <t>ВСЬОГО:</t>
  </si>
  <si>
    <t xml:space="preserve">Затверджений план на 2020 рік </t>
  </si>
  <si>
    <t xml:space="preserve">Уточнений план на                          2020 рік </t>
  </si>
  <si>
    <t>Збір за провадження деяких видів підприємницької діяльності, що справлявся до 1 січня 2015 року </t>
  </si>
  <si>
    <t>Інші надходження (адміністративні штрафи, інші санкції та плата за встановлення земельного сервітуту)</t>
  </si>
  <si>
    <t>Кошти від реалізації безхазяйного майна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</si>
  <si>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</si>
  <si>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План на                    2019 рік</t>
  </si>
  <si>
    <t>Факт за                                 2019 рік</t>
  </si>
  <si>
    <t>0150 (Органи місцевого самоврядування)</t>
  </si>
  <si>
    <t>Реверсна дотація</t>
  </si>
  <si>
    <t>Додаток 1</t>
  </si>
  <si>
    <t xml:space="preserve">                         Виконання дохідної частини спеціального фонду місцевих бюджетів Ужгородського району</t>
  </si>
  <si>
    <t>0191</t>
  </si>
  <si>
    <t>Проведення місцевих виборів</t>
  </si>
  <si>
    <t xml:space="preserve">Субвенція з місцевого бюджету на здійснення природоохоронних заходів  </t>
  </si>
  <si>
    <t xml:space="preserve">Субвенція на співфінансування  інвестиційних проектів </t>
  </si>
  <si>
    <t>бюджету Ужгородського району за  2020 рік</t>
  </si>
  <si>
    <t>Факт за                       2020   рік</t>
  </si>
  <si>
    <t>Факт за                      2020   рік</t>
  </si>
  <si>
    <t xml:space="preserve"> за  2020 рік  (без врахування міжбюджетних трансфертів)</t>
  </si>
  <si>
    <t>План на               2020  рік</t>
  </si>
  <si>
    <t>Факт за                    2020  рік</t>
  </si>
  <si>
    <t>План на                січень-липень                              2020 року</t>
  </si>
  <si>
    <t>Факт за                    січень-липень                         2020 року</t>
  </si>
  <si>
    <t>за   2020  рік (без власних надходжень бюджетних установ та врахування міжбюджетних трансфертів)</t>
  </si>
  <si>
    <t>План на                                     2020 рік</t>
  </si>
  <si>
    <t>Факт за                                   2020  рік</t>
  </si>
  <si>
    <t>по спеціальному фонду станом на 1 січня 2021 року</t>
  </si>
  <si>
    <t>Аналіз виконання захищених статтей видатків місцевих бюджетів району за   2020 рік</t>
  </si>
  <si>
    <t>Касові видатки  за  2020р</t>
  </si>
  <si>
    <t>в розрізі низових бюджетів за  2020 рік</t>
  </si>
  <si>
    <t>Аналіз виконання видатків зведеного бюджету району по галузях за  2020 рік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</si>
</sst>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₴_-;\-* #,##0\ _₴_-;_-* &quot;-&quot;\ _₴_-;_-@_-"/>
    <numFmt numFmtId="189" formatCode="_-* #,##0.00\ _₴_-;\-* #,##0.00\ _₴_-;_-* &quot;-&quot;??\ _₴_-;_-@_-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#,##0.0"/>
    <numFmt numFmtId="196" formatCode="0.0%"/>
    <numFmt numFmtId="197" formatCode="#,##0_ ;\-#,##0\ "/>
    <numFmt numFmtId="198" formatCode="#,##0.00_ ;\-#,##0.00\ "/>
    <numFmt numFmtId="199" formatCode="_-* #,##0\ _г_р_н_._-;\-* #,##0\ _г_р_н_._-;_-* &quot;-&quot;??\ _г_р_н_._-;_-@_-"/>
    <numFmt numFmtId="200" formatCode="_-* #,##0.0\ _г_р_н_._-;\-* #,##0.0\ _г_р_н_._-;_-* &quot;-&quot;??\ _г_р_н_._-;_-@_-"/>
    <numFmt numFmtId="201" formatCode="#,##0.0_ ;\-#,##0.0\ "/>
    <numFmt numFmtId="202" formatCode="#,##0\ &quot;грн.&quot;;\-#,##0\ &quot;грн.&quot;"/>
    <numFmt numFmtId="203" formatCode="#,##0\ &quot;грн.&quot;;[Red]\-#,##0\ &quot;грн.&quot;"/>
    <numFmt numFmtId="204" formatCode="#,##0.00\ &quot;грн.&quot;;\-#,##0.00\ &quot;грн.&quot;"/>
    <numFmt numFmtId="205" formatCode="#,##0.00\ &quot;грн.&quot;;[Red]\-#,##0.00\ &quot;грн.&quot;"/>
    <numFmt numFmtId="206" formatCode="#,##0.0\ &quot;грн.&quot;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[$-422]d\ mmmm\ yyyy&quot; р.&quot;"/>
    <numFmt numFmtId="212" formatCode="_-* #,##0_-;\-* #,##0_-;_-* &quot;-&quot;??_-;_-@_-"/>
    <numFmt numFmtId="213" formatCode="#,##0.0;\-#,##0.0"/>
    <numFmt numFmtId="214" formatCode="_-* #,##0.0_-;\-* #,##0.0_-;_-* &quot;-&quot;??_-;_-@_-"/>
    <numFmt numFmtId="215" formatCode="_-* #,##0.000\ _г_р_н_._-;\-* #,##0.000\ _г_р_н_._-;_-* &quot;-&quot;??\ _г_р_н_._-;_-@_-"/>
  </numFmts>
  <fonts count="6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name val="Arial Cyr"/>
      <family val="0"/>
    </font>
    <font>
      <b/>
      <sz val="14"/>
      <name val="Arial Cyr"/>
      <family val="0"/>
    </font>
    <font>
      <b/>
      <sz val="11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color indexed="9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b/>
      <i/>
      <sz val="12"/>
      <name val="Arial Cyr"/>
      <family val="0"/>
    </font>
    <font>
      <b/>
      <i/>
      <sz val="10"/>
      <name val="Arial Cyr"/>
      <family val="2"/>
    </font>
    <font>
      <sz val="9"/>
      <name val="Arial Cyr"/>
      <family val="2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Шрифт текста"/>
      <family val="2"/>
    </font>
    <font>
      <sz val="14"/>
      <color indexed="8"/>
      <name val="Шрифт текста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Шрифт текста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63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53" fillId="0" borderId="0">
      <alignment/>
      <protection/>
    </xf>
    <xf numFmtId="0" fontId="46" fillId="0" borderId="0">
      <alignment/>
      <protection/>
    </xf>
    <xf numFmtId="0" fontId="64" fillId="0" borderId="0">
      <alignment/>
      <protection/>
    </xf>
    <xf numFmtId="0" fontId="46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46" fillId="0" borderId="0">
      <alignment/>
      <protection/>
    </xf>
    <xf numFmtId="0" fontId="3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9" applyNumberFormat="0" applyFont="0" applyAlignment="0" applyProtection="0"/>
    <xf numFmtId="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3" fillId="22" borderId="0" applyNumberFormat="0" applyBorder="0" applyAlignment="0" applyProtection="0"/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93" fontId="0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5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1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95" fontId="4" fillId="0" borderId="10" xfId="0" applyNumberFormat="1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9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0" fillId="0" borderId="0" xfId="0" applyFont="1" applyFill="1" applyAlignment="1">
      <alignment horizont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1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194" fontId="7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9" fontId="5" fillId="0" borderId="0" xfId="0" applyNumberFormat="1" applyFont="1" applyBorder="1" applyAlignment="1">
      <alignment vertical="center" wrapText="1"/>
    </xf>
    <xf numFmtId="199" fontId="5" fillId="0" borderId="0" xfId="96" applyNumberFormat="1" applyFont="1" applyBorder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34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199" fontId="45" fillId="0" borderId="0" xfId="96" applyNumberFormat="1" applyFont="1" applyFill="1" applyBorder="1" applyAlignment="1">
      <alignment horizontal="right"/>
    </xf>
    <xf numFmtId="2" fontId="4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24" borderId="23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/>
    </xf>
    <xf numFmtId="0" fontId="8" fillId="24" borderId="19" xfId="0" applyFont="1" applyFill="1" applyBorder="1" applyAlignment="1">
      <alignment/>
    </xf>
    <xf numFmtId="0" fontId="8" fillId="24" borderId="26" xfId="0" applyFont="1" applyFill="1" applyBorder="1" applyAlignment="1">
      <alignment horizontal="center"/>
    </xf>
    <xf numFmtId="0" fontId="8" fillId="24" borderId="27" xfId="0" applyFont="1" applyFill="1" applyBorder="1" applyAlignment="1">
      <alignment/>
    </xf>
    <xf numFmtId="0" fontId="8" fillId="24" borderId="28" xfId="0" applyFont="1" applyFill="1" applyBorder="1" applyAlignment="1">
      <alignment horizontal="center"/>
    </xf>
    <xf numFmtId="0" fontId="8" fillId="24" borderId="29" xfId="0" applyFont="1" applyFill="1" applyBorder="1" applyAlignment="1">
      <alignment/>
    </xf>
    <xf numFmtId="0" fontId="8" fillId="24" borderId="23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7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194" fontId="0" fillId="0" borderId="0" xfId="0" applyNumberFormat="1" applyAlignment="1">
      <alignment/>
    </xf>
    <xf numFmtId="0" fontId="36" fillId="0" borderId="1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195" fontId="6" fillId="0" borderId="3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36" fillId="0" borderId="31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 wrapText="1"/>
    </xf>
    <xf numFmtId="194" fontId="4" fillId="0" borderId="32" xfId="0" applyNumberFormat="1" applyFont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96" applyNumberFormat="1" applyFont="1" applyBorder="1" applyAlignment="1">
      <alignment horizontal="center" vertical="center"/>
    </xf>
    <xf numFmtId="195" fontId="4" fillId="0" borderId="10" xfId="96" applyNumberFormat="1" applyFont="1" applyFill="1" applyBorder="1" applyAlignment="1">
      <alignment horizontal="center" vertical="center"/>
    </xf>
    <xf numFmtId="195" fontId="4" fillId="0" borderId="33" xfId="96" applyNumberFormat="1" applyFont="1" applyFill="1" applyBorder="1" applyAlignment="1">
      <alignment horizontal="center" vertical="center"/>
    </xf>
    <xf numFmtId="195" fontId="4" fillId="0" borderId="31" xfId="0" applyNumberFormat="1" applyFont="1" applyFill="1" applyBorder="1" applyAlignment="1">
      <alignment horizontal="center"/>
    </xf>
    <xf numFmtId="195" fontId="4" fillId="0" borderId="18" xfId="0" applyNumberFormat="1" applyFont="1" applyFill="1" applyBorder="1" applyAlignment="1">
      <alignment horizontal="center" vertical="center"/>
    </xf>
    <xf numFmtId="195" fontId="4" fillId="0" borderId="31" xfId="0" applyNumberFormat="1" applyFont="1" applyFill="1" applyBorder="1" applyAlignment="1">
      <alignment horizontal="center" vertical="center"/>
    </xf>
    <xf numFmtId="195" fontId="4" fillId="0" borderId="3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194" fontId="4" fillId="0" borderId="34" xfId="0" applyNumberFormat="1" applyFont="1" applyBorder="1" applyAlignment="1">
      <alignment horizontal="center"/>
    </xf>
    <xf numFmtId="194" fontId="0" fillId="0" borderId="0" xfId="0" applyNumberFormat="1" applyFont="1" applyAlignment="1">
      <alignment/>
    </xf>
    <xf numFmtId="0" fontId="53" fillId="0" borderId="0" xfId="56">
      <alignment/>
      <protection/>
    </xf>
    <xf numFmtId="0" fontId="46" fillId="0" borderId="0" xfId="85" applyBorder="1">
      <alignment/>
      <protection/>
    </xf>
    <xf numFmtId="0" fontId="46" fillId="0" borderId="0" xfId="85">
      <alignment/>
      <protection/>
    </xf>
    <xf numFmtId="195" fontId="4" fillId="0" borderId="10" xfId="0" applyNumberFormat="1" applyFont="1" applyFill="1" applyBorder="1" applyAlignment="1">
      <alignment horizontal="center"/>
    </xf>
    <xf numFmtId="201" fontId="4" fillId="0" borderId="10" xfId="96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201" fontId="4" fillId="0" borderId="31" xfId="96" applyNumberFormat="1" applyFont="1" applyBorder="1" applyAlignment="1">
      <alignment horizontal="center"/>
    </xf>
    <xf numFmtId="195" fontId="6" fillId="0" borderId="30" xfId="0" applyNumberFormat="1" applyFont="1" applyFill="1" applyBorder="1" applyAlignment="1">
      <alignment horizontal="center"/>
    </xf>
    <xf numFmtId="194" fontId="4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7" fillId="0" borderId="36" xfId="0" applyFont="1" applyBorder="1" applyAlignment="1">
      <alignment wrapText="1"/>
    </xf>
    <xf numFmtId="195" fontId="6" fillId="0" borderId="23" xfId="0" applyNumberFormat="1" applyFont="1" applyFill="1" applyBorder="1" applyAlignment="1">
      <alignment horizontal="center"/>
    </xf>
    <xf numFmtId="195" fontId="6" fillId="0" borderId="24" xfId="0" applyNumberFormat="1" applyFont="1" applyBorder="1" applyAlignment="1">
      <alignment horizontal="center"/>
    </xf>
    <xf numFmtId="195" fontId="6" fillId="0" borderId="3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49" fontId="36" fillId="0" borderId="18" xfId="0" applyNumberFormat="1" applyFont="1" applyBorder="1" applyAlignment="1">
      <alignment horizontal="center" wrapText="1"/>
    </xf>
    <xf numFmtId="195" fontId="6" fillId="0" borderId="3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94" fontId="0" fillId="0" borderId="0" xfId="0" applyNumberFormat="1" applyFont="1" applyFill="1" applyAlignment="1">
      <alignment/>
    </xf>
    <xf numFmtId="0" fontId="4" fillId="0" borderId="0" xfId="78" applyFont="1">
      <alignment/>
      <protection/>
    </xf>
    <xf numFmtId="0" fontId="6" fillId="0" borderId="0" xfId="78" applyFont="1" applyAlignment="1">
      <alignment horizontal="center"/>
      <protection/>
    </xf>
    <xf numFmtId="0" fontId="0" fillId="0" borderId="0" xfId="78" applyFont="1">
      <alignment/>
      <protection/>
    </xf>
    <xf numFmtId="0" fontId="6" fillId="0" borderId="0" xfId="78" applyFont="1">
      <alignment/>
      <protection/>
    </xf>
    <xf numFmtId="0" fontId="3" fillId="0" borderId="0" xfId="78" applyFont="1" applyFill="1">
      <alignment/>
      <protection/>
    </xf>
    <xf numFmtId="0" fontId="11" fillId="0" borderId="0" xfId="78" applyFont="1">
      <alignment/>
      <protection/>
    </xf>
    <xf numFmtId="0" fontId="0" fillId="0" borderId="0" xfId="78" applyFont="1" applyFill="1">
      <alignment/>
      <protection/>
    </xf>
    <xf numFmtId="0" fontId="0" fillId="0" borderId="0" xfId="78">
      <alignment/>
      <protection/>
    </xf>
    <xf numFmtId="0" fontId="35" fillId="0" borderId="0" xfId="78" applyFont="1" applyAlignment="1">
      <alignment horizontal="center"/>
      <protection/>
    </xf>
    <xf numFmtId="0" fontId="38" fillId="0" borderId="0" xfId="78" applyFont="1">
      <alignment/>
      <protection/>
    </xf>
    <xf numFmtId="0" fontId="35" fillId="0" borderId="0" xfId="78" applyFont="1">
      <alignment/>
      <protection/>
    </xf>
    <xf numFmtId="0" fontId="39" fillId="0" borderId="0" xfId="78" applyFont="1">
      <alignment/>
      <protection/>
    </xf>
    <xf numFmtId="0" fontId="5" fillId="0" borderId="0" xfId="78" applyFont="1">
      <alignment/>
      <protection/>
    </xf>
    <xf numFmtId="4" fontId="56" fillId="0" borderId="10" xfId="78" applyNumberFormat="1" applyFont="1" applyBorder="1" applyAlignment="1">
      <alignment horizontal="right" vertical="center"/>
      <protection/>
    </xf>
    <xf numFmtId="4" fontId="3" fillId="0" borderId="0" xfId="78" applyNumberFormat="1" applyFont="1">
      <alignment/>
      <protection/>
    </xf>
    <xf numFmtId="189" fontId="5" fillId="0" borderId="0" xfId="0" applyNumberFormat="1" applyFont="1" applyBorder="1" applyAlignment="1">
      <alignment vertical="center" wrapText="1"/>
    </xf>
    <xf numFmtId="39" fontId="8" fillId="0" borderId="25" xfId="0" applyNumberFormat="1" applyFont="1" applyFill="1" applyBorder="1" applyAlignment="1" applyProtection="1">
      <alignment horizontal="center" vertical="center" wrapText="1"/>
      <protection/>
    </xf>
    <xf numFmtId="39" fontId="8" fillId="0" borderId="26" xfId="0" applyNumberFormat="1" applyFont="1" applyFill="1" applyBorder="1" applyAlignment="1" applyProtection="1">
      <alignment horizontal="center" vertical="center" wrapText="1"/>
      <protection/>
    </xf>
    <xf numFmtId="4" fontId="8" fillId="0" borderId="27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195" fontId="4" fillId="0" borderId="20" xfId="0" applyNumberFormat="1" applyFont="1" applyFill="1" applyBorder="1" applyAlignment="1">
      <alignment horizontal="center" vertical="center"/>
    </xf>
    <xf numFmtId="195" fontId="4" fillId="0" borderId="21" xfId="0" applyNumberFormat="1" applyFont="1" applyFill="1" applyBorder="1" applyAlignment="1">
      <alignment horizontal="center"/>
    </xf>
    <xf numFmtId="195" fontId="4" fillId="0" borderId="21" xfId="0" applyNumberFormat="1" applyFont="1" applyFill="1" applyBorder="1" applyAlignment="1">
      <alignment horizontal="center" vertical="center"/>
    </xf>
    <xf numFmtId="195" fontId="4" fillId="0" borderId="39" xfId="0" applyNumberFormat="1" applyFont="1" applyFill="1" applyBorder="1" applyAlignment="1">
      <alignment horizontal="center" vertical="center"/>
    </xf>
    <xf numFmtId="0" fontId="4" fillId="0" borderId="0" xfId="78" applyFont="1" applyFill="1">
      <alignment/>
      <protection/>
    </xf>
    <xf numFmtId="4" fontId="8" fillId="0" borderId="25" xfId="0" applyNumberFormat="1" applyFont="1" applyFill="1" applyBorder="1" applyAlignment="1">
      <alignment horizontal="center" vertical="center" wrapText="1"/>
    </xf>
    <xf numFmtId="39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Alignment="1">
      <alignment horizontal="left" vertical="top" wrapText="1"/>
    </xf>
    <xf numFmtId="0" fontId="49" fillId="24" borderId="0" xfId="0" applyFont="1" applyFill="1" applyAlignment="1">
      <alignment horizontal="left" vertical="top" wrapText="1"/>
    </xf>
    <xf numFmtId="0" fontId="49" fillId="0" borderId="0" xfId="0" applyFont="1" applyAlignment="1">
      <alignment/>
    </xf>
    <xf numFmtId="193" fontId="29" fillId="24" borderId="0" xfId="96" applyFont="1" applyFill="1" applyAlignment="1">
      <alignment horizontal="left" vertical="top" wrapText="1"/>
    </xf>
    <xf numFmtId="199" fontId="62" fillId="0" borderId="0" xfId="96" applyNumberFormat="1" applyFont="1" applyBorder="1" applyAlignment="1">
      <alignment/>
    </xf>
    <xf numFmtId="199" fontId="62" fillId="0" borderId="0" xfId="96" applyNumberFormat="1" applyFont="1" applyFill="1" applyBorder="1" applyAlignment="1">
      <alignment/>
    </xf>
    <xf numFmtId="212" fontId="62" fillId="0" borderId="0" xfId="109" applyNumberFormat="1" applyFont="1" applyFill="1" applyBorder="1" applyAlignment="1">
      <alignment/>
    </xf>
    <xf numFmtId="212" fontId="62" fillId="0" borderId="0" xfId="110" applyNumberFormat="1" applyFont="1" applyFill="1" applyBorder="1" applyAlignment="1">
      <alignment/>
    </xf>
    <xf numFmtId="199" fontId="8" fillId="0" borderId="0" xfId="96" applyNumberFormat="1" applyFont="1" applyAlignment="1">
      <alignment vertical="center" wrapText="1"/>
    </xf>
    <xf numFmtId="199" fontId="8" fillId="0" borderId="0" xfId="96" applyNumberFormat="1" applyFont="1" applyFill="1" applyBorder="1" applyAlignment="1">
      <alignment/>
    </xf>
    <xf numFmtId="0" fontId="9" fillId="0" borderId="30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4" fillId="0" borderId="30" xfId="0" applyFont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3" fontId="8" fillId="0" borderId="32" xfId="0" applyNumberFormat="1" applyFont="1" applyFill="1" applyBorder="1" applyAlignment="1">
      <alignment vertical="center" wrapText="1"/>
    </xf>
    <xf numFmtId="3" fontId="9" fillId="0" borderId="40" xfId="0" applyNumberFormat="1" applyFont="1" applyFill="1" applyBorder="1" applyAlignment="1">
      <alignment vertical="center" wrapText="1"/>
    </xf>
    <xf numFmtId="3" fontId="9" fillId="0" borderId="22" xfId="0" applyNumberFormat="1" applyFont="1" applyFill="1" applyBorder="1" applyAlignment="1">
      <alignment vertical="center" wrapText="1"/>
    </xf>
    <xf numFmtId="194" fontId="7" fillId="0" borderId="16" xfId="96" applyNumberFormat="1" applyFont="1" applyFill="1" applyBorder="1" applyAlignment="1">
      <alignment horizontal="center" vertical="center" wrapText="1"/>
    </xf>
    <xf numFmtId="199" fontId="8" fillId="0" borderId="10" xfId="96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 wrapText="1"/>
    </xf>
    <xf numFmtId="3" fontId="9" fillId="0" borderId="4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195" fontId="8" fillId="0" borderId="18" xfId="0" applyNumberFormat="1" applyFont="1" applyFill="1" applyBorder="1" applyAlignment="1">
      <alignment horizontal="right" vertical="center" wrapText="1"/>
    </xf>
    <xf numFmtId="195" fontId="8" fillId="0" borderId="34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/>
    </xf>
    <xf numFmtId="195" fontId="8" fillId="0" borderId="32" xfId="0" applyNumberFormat="1" applyFont="1" applyFill="1" applyBorder="1" applyAlignment="1">
      <alignment horizontal="right" vertical="center" wrapText="1"/>
    </xf>
    <xf numFmtId="195" fontId="8" fillId="0" borderId="41" xfId="0" applyNumberFormat="1" applyFont="1" applyFill="1" applyBorder="1" applyAlignment="1">
      <alignment horizontal="right" vertical="center" wrapText="1"/>
    </xf>
    <xf numFmtId="195" fontId="8" fillId="0" borderId="33" xfId="0" applyNumberFormat="1" applyFont="1" applyFill="1" applyBorder="1" applyAlignment="1">
      <alignment horizontal="right" vertical="center" wrapText="1"/>
    </xf>
    <xf numFmtId="195" fontId="8" fillId="0" borderId="42" xfId="0" applyNumberFormat="1" applyFont="1" applyFill="1" applyBorder="1" applyAlignment="1">
      <alignment horizontal="right" vertical="center" wrapText="1"/>
    </xf>
    <xf numFmtId="195" fontId="9" fillId="0" borderId="40" xfId="0" applyNumberFormat="1" applyFont="1" applyFill="1" applyBorder="1" applyAlignment="1">
      <alignment horizontal="right" vertical="center" wrapText="1"/>
    </xf>
    <xf numFmtId="195" fontId="9" fillId="0" borderId="16" xfId="0" applyNumberFormat="1" applyFont="1" applyFill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 wrapText="1"/>
    </xf>
    <xf numFmtId="195" fontId="9" fillId="0" borderId="17" xfId="0" applyNumberFormat="1" applyFont="1" applyFill="1" applyBorder="1" applyAlignment="1">
      <alignment horizontal="right" vertical="center" wrapText="1"/>
    </xf>
    <xf numFmtId="195" fontId="8" fillId="0" borderId="43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195" fontId="8" fillId="0" borderId="44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 vertical="center" wrapText="1"/>
    </xf>
    <xf numFmtId="195" fontId="9" fillId="0" borderId="45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Fill="1" applyBorder="1" applyAlignment="1">
      <alignment horizontal="right"/>
    </xf>
    <xf numFmtId="195" fontId="8" fillId="0" borderId="31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/>
    </xf>
    <xf numFmtId="195" fontId="8" fillId="0" borderId="34" xfId="0" applyNumberFormat="1" applyFont="1" applyFill="1" applyBorder="1" applyAlignment="1">
      <alignment horizontal="right"/>
    </xf>
    <xf numFmtId="195" fontId="8" fillId="0" borderId="45" xfId="0" applyNumberFormat="1" applyFont="1" applyFill="1" applyBorder="1" applyAlignment="1">
      <alignment horizontal="right" vertical="center" wrapText="1"/>
    </xf>
    <xf numFmtId="200" fontId="8" fillId="0" borderId="31" xfId="96" applyNumberFormat="1" applyFont="1" applyFill="1" applyBorder="1" applyAlignment="1">
      <alignment horizontal="right" vertical="center" wrapText="1"/>
    </xf>
    <xf numFmtId="200" fontId="8" fillId="0" borderId="42" xfId="96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195" fontId="9" fillId="0" borderId="23" xfId="0" applyNumberFormat="1" applyFont="1" applyFill="1" applyBorder="1" applyAlignment="1">
      <alignment horizontal="right" vertical="center" wrapText="1"/>
    </xf>
    <xf numFmtId="3" fontId="8" fillId="0" borderId="31" xfId="96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center"/>
    </xf>
    <xf numFmtId="200" fontId="8" fillId="0" borderId="10" xfId="96" applyNumberFormat="1" applyFont="1" applyFill="1" applyBorder="1" applyAlignment="1">
      <alignment horizontal="right" vertical="center" wrapText="1"/>
    </xf>
    <xf numFmtId="200" fontId="9" fillId="0" borderId="16" xfId="96" applyNumberFormat="1" applyFont="1" applyFill="1" applyBorder="1" applyAlignment="1">
      <alignment horizontal="right" vertical="center" wrapText="1"/>
    </xf>
    <xf numFmtId="199" fontId="8" fillId="0" borderId="33" xfId="96" applyNumberFormat="1" applyFont="1" applyFill="1" applyBorder="1" applyAlignment="1">
      <alignment horizontal="right" vertical="center" wrapText="1"/>
    </xf>
    <xf numFmtId="199" fontId="8" fillId="0" borderId="18" xfId="96" applyNumberFormat="1" applyFont="1" applyFill="1" applyBorder="1" applyAlignment="1">
      <alignment horizontal="right"/>
    </xf>
    <xf numFmtId="199" fontId="8" fillId="0" borderId="31" xfId="96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194" fontId="3" fillId="0" borderId="18" xfId="96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94" fontId="3" fillId="0" borderId="10" xfId="96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7" fontId="3" fillId="0" borderId="10" xfId="96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194" fontId="3" fillId="0" borderId="34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194" fontId="3" fillId="0" borderId="46" xfId="0" applyNumberFormat="1" applyFont="1" applyFill="1" applyBorder="1" applyAlignment="1">
      <alignment horizontal="center" vertical="center" wrapText="1"/>
    </xf>
    <xf numFmtId="198" fontId="5" fillId="0" borderId="0" xfId="0" applyNumberFormat="1" applyFont="1" applyBorder="1" applyAlignment="1">
      <alignment vertical="center" wrapText="1"/>
    </xf>
    <xf numFmtId="3" fontId="8" fillId="0" borderId="43" xfId="0" applyNumberFormat="1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vertical="center" wrapText="1"/>
    </xf>
    <xf numFmtId="39" fontId="8" fillId="0" borderId="26" xfId="0" applyNumberFormat="1" applyFont="1" applyFill="1" applyBorder="1" applyAlignment="1">
      <alignment horizontal="center" vertical="top" wrapText="1"/>
    </xf>
    <xf numFmtId="39" fontId="8" fillId="0" borderId="27" xfId="0" applyNumberFormat="1" applyFont="1" applyFill="1" applyBorder="1" applyAlignment="1">
      <alignment horizontal="center" vertical="top" wrapText="1"/>
    </xf>
    <xf numFmtId="4" fontId="8" fillId="0" borderId="19" xfId="0" applyNumberFormat="1" applyFont="1" applyFill="1" applyBorder="1" applyAlignment="1">
      <alignment horizontal="center"/>
    </xf>
    <xf numFmtId="39" fontId="8" fillId="0" borderId="27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>
      <alignment horizontal="center"/>
    </xf>
    <xf numFmtId="39" fontId="8" fillId="0" borderId="0" xfId="0" applyNumberFormat="1" applyFont="1" applyFill="1" applyBorder="1" applyAlignment="1" applyProtection="1">
      <alignment horizontal="center" vertical="center" wrapText="1"/>
      <protection/>
    </xf>
    <xf numFmtId="4" fontId="9" fillId="0" borderId="43" xfId="0" applyNumberFormat="1" applyFont="1" applyFill="1" applyBorder="1" applyAlignment="1">
      <alignment horizontal="center"/>
    </xf>
    <xf numFmtId="4" fontId="9" fillId="0" borderId="4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49" fontId="3" fillId="0" borderId="14" xfId="78" applyNumberFormat="1" applyFont="1" applyBorder="1" applyAlignment="1">
      <alignment horizontal="center"/>
      <protection/>
    </xf>
    <xf numFmtId="49" fontId="7" fillId="0" borderId="20" xfId="78" applyNumberFormat="1" applyFont="1" applyBorder="1">
      <alignment/>
      <protection/>
    </xf>
    <xf numFmtId="4" fontId="57" fillId="0" borderId="10" xfId="71" applyNumberFormat="1" applyFont="1" applyBorder="1" applyAlignment="1">
      <alignment horizontal="right" vertical="center"/>
      <protection/>
    </xf>
    <xf numFmtId="4" fontId="55" fillId="0" borderId="20" xfId="78" applyNumberFormat="1" applyFont="1" applyBorder="1" applyAlignment="1">
      <alignment horizontal="right" vertical="center"/>
      <protection/>
    </xf>
    <xf numFmtId="4" fontId="55" fillId="0" borderId="34" xfId="78" applyNumberFormat="1" applyFont="1" applyBorder="1" applyAlignment="1">
      <alignment horizontal="right" vertical="center"/>
      <protection/>
    </xf>
    <xf numFmtId="4" fontId="55" fillId="0" borderId="14" xfId="78" applyNumberFormat="1" applyFont="1" applyBorder="1" applyAlignment="1">
      <alignment horizontal="right" vertical="center"/>
      <protection/>
    </xf>
    <xf numFmtId="4" fontId="55" fillId="0" borderId="10" xfId="78" applyNumberFormat="1" applyFont="1" applyBorder="1" applyAlignment="1">
      <alignment horizontal="right" vertical="center"/>
      <protection/>
    </xf>
    <xf numFmtId="4" fontId="56" fillId="0" borderId="14" xfId="78" applyNumberFormat="1" applyFont="1" applyBorder="1" applyAlignment="1">
      <alignment horizontal="right" vertical="center"/>
      <protection/>
    </xf>
    <xf numFmtId="4" fontId="56" fillId="0" borderId="34" xfId="78" applyNumberFormat="1" applyFont="1" applyBorder="1" applyAlignment="1">
      <alignment horizontal="right" vertical="center" wrapText="1"/>
      <protection/>
    </xf>
    <xf numFmtId="49" fontId="3" fillId="0" borderId="15" xfId="78" applyNumberFormat="1" applyFont="1" applyBorder="1" applyAlignment="1">
      <alignment horizontal="center"/>
      <protection/>
    </xf>
    <xf numFmtId="49" fontId="7" fillId="0" borderId="21" xfId="78" applyNumberFormat="1" applyFont="1" applyBorder="1">
      <alignment/>
      <protection/>
    </xf>
    <xf numFmtId="4" fontId="55" fillId="0" borderId="21" xfId="78" applyNumberFormat="1" applyFont="1" applyBorder="1" applyAlignment="1">
      <alignment horizontal="right" vertical="center"/>
      <protection/>
    </xf>
    <xf numFmtId="4" fontId="55" fillId="0" borderId="42" xfId="78" applyNumberFormat="1" applyFont="1" applyBorder="1" applyAlignment="1">
      <alignment horizontal="right" vertical="center"/>
      <protection/>
    </xf>
    <xf numFmtId="4" fontId="55" fillId="0" borderId="15" xfId="78" applyNumberFormat="1" applyFont="1" applyBorder="1" applyAlignment="1">
      <alignment horizontal="right" vertical="center"/>
      <protection/>
    </xf>
    <xf numFmtId="4" fontId="55" fillId="0" borderId="31" xfId="78" applyNumberFormat="1" applyFont="1" applyBorder="1" applyAlignment="1">
      <alignment horizontal="right" vertical="center"/>
      <protection/>
    </xf>
    <xf numFmtId="4" fontId="56" fillId="0" borderId="15" xfId="78" applyNumberFormat="1" applyFont="1" applyBorder="1" applyAlignment="1">
      <alignment horizontal="right" vertical="center"/>
      <protection/>
    </xf>
    <xf numFmtId="4" fontId="56" fillId="0" borderId="31" xfId="78" applyNumberFormat="1" applyFont="1" applyBorder="1" applyAlignment="1">
      <alignment horizontal="right" vertical="center"/>
      <protection/>
    </xf>
    <xf numFmtId="4" fontId="56" fillId="0" borderId="42" xfId="78" applyNumberFormat="1" applyFont="1" applyBorder="1" applyAlignment="1">
      <alignment horizontal="right" vertical="center" wrapText="1"/>
      <protection/>
    </xf>
    <xf numFmtId="4" fontId="56" fillId="0" borderId="22" xfId="81" applyNumberFormat="1" applyFont="1" applyBorder="1" applyAlignment="1">
      <alignment horizontal="right" vertical="center"/>
      <protection/>
    </xf>
    <xf numFmtId="4" fontId="56" fillId="0" borderId="16" xfId="81" applyNumberFormat="1" applyFont="1" applyBorder="1" applyAlignment="1">
      <alignment horizontal="right" vertical="center"/>
      <protection/>
    </xf>
    <xf numFmtId="4" fontId="56" fillId="0" borderId="17" xfId="81" applyNumberFormat="1" applyFont="1" applyBorder="1" applyAlignment="1">
      <alignment horizontal="right" vertical="center"/>
      <protection/>
    </xf>
    <xf numFmtId="4" fontId="56" fillId="0" borderId="36" xfId="78" applyNumberFormat="1" applyFont="1" applyBorder="1" applyAlignment="1">
      <alignment horizontal="right" vertical="center"/>
      <protection/>
    </xf>
    <xf numFmtId="4" fontId="56" fillId="0" borderId="22" xfId="78" applyNumberFormat="1" applyFont="1" applyBorder="1" applyAlignment="1">
      <alignment horizontal="right" vertical="center"/>
      <protection/>
    </xf>
    <xf numFmtId="4" fontId="56" fillId="0" borderId="16" xfId="78" applyNumberFormat="1" applyFont="1" applyBorder="1" applyAlignment="1">
      <alignment horizontal="right" vertical="center"/>
      <protection/>
    </xf>
    <xf numFmtId="4" fontId="56" fillId="0" borderId="17" xfId="78" applyNumberFormat="1" applyFont="1" applyBorder="1" applyAlignment="1">
      <alignment horizontal="right" vertical="center"/>
      <protection/>
    </xf>
    <xf numFmtId="0" fontId="7" fillId="0" borderId="32" xfId="78" applyFont="1" applyBorder="1" applyAlignment="1">
      <alignment horizontal="center" vertical="center" wrapText="1"/>
      <protection/>
    </xf>
    <xf numFmtId="0" fontId="7" fillId="0" borderId="10" xfId="78" applyFont="1" applyBorder="1" applyAlignment="1">
      <alignment horizontal="center" vertical="center" wrapText="1"/>
      <protection/>
    </xf>
    <xf numFmtId="195" fontId="4" fillId="0" borderId="18" xfId="54" applyNumberFormat="1" applyFont="1" applyFill="1" applyBorder="1" applyAlignment="1">
      <alignment horizontal="center" vertical="center"/>
      <protection/>
    </xf>
    <xf numFmtId="195" fontId="4" fillId="0" borderId="10" xfId="54" applyNumberFormat="1" applyFont="1" applyFill="1" applyBorder="1" applyAlignment="1">
      <alignment horizontal="center" vertical="center"/>
      <protection/>
    </xf>
    <xf numFmtId="0" fontId="6" fillId="0" borderId="0" xfId="78" applyFont="1" applyFill="1">
      <alignment/>
      <protection/>
    </xf>
    <xf numFmtId="0" fontId="7" fillId="0" borderId="10" xfId="78" applyFont="1" applyFill="1" applyBorder="1" applyAlignment="1">
      <alignment horizontal="center" vertical="center" wrapText="1"/>
      <protection/>
    </xf>
    <xf numFmtId="1" fontId="55" fillId="0" borderId="10" xfId="78" applyNumberFormat="1" applyFont="1" applyFill="1" applyBorder="1" applyAlignment="1">
      <alignment horizontal="center"/>
      <protection/>
    </xf>
    <xf numFmtId="2" fontId="56" fillId="0" borderId="10" xfId="78" applyNumberFormat="1" applyFont="1" applyFill="1" applyBorder="1">
      <alignment/>
      <protection/>
    </xf>
    <xf numFmtId="4" fontId="57" fillId="0" borderId="10" xfId="70" applyNumberFormat="1" applyFont="1" applyFill="1" applyBorder="1">
      <alignment/>
      <protection/>
    </xf>
    <xf numFmtId="4" fontId="55" fillId="0" borderId="10" xfId="78" applyNumberFormat="1" applyFont="1" applyFill="1" applyBorder="1" applyAlignment="1">
      <alignment horizontal="right" vertical="center"/>
      <protection/>
    </xf>
    <xf numFmtId="4" fontId="55" fillId="0" borderId="10" xfId="57" applyNumberFormat="1" applyFont="1" applyFill="1" applyBorder="1" applyAlignment="1">
      <alignment horizontal="right" vertical="center"/>
      <protection/>
    </xf>
    <xf numFmtId="4" fontId="55" fillId="0" borderId="10" xfId="70" applyNumberFormat="1" applyFont="1" applyFill="1" applyBorder="1" applyAlignment="1">
      <alignment horizontal="right" vertical="center"/>
      <protection/>
    </xf>
    <xf numFmtId="4" fontId="55" fillId="0" borderId="10" xfId="107" applyNumberFormat="1" applyFont="1" applyFill="1" applyBorder="1" applyAlignment="1">
      <alignment horizontal="right" vertical="center"/>
    </xf>
    <xf numFmtId="4" fontId="55" fillId="0" borderId="10" xfId="78" applyNumberFormat="1" applyFont="1" applyFill="1" applyBorder="1" applyAlignment="1">
      <alignment horizontal="right" vertical="center" wrapText="1"/>
      <protection/>
    </xf>
    <xf numFmtId="2" fontId="3" fillId="0" borderId="0" xfId="78" applyNumberFormat="1" applyFont="1" applyFill="1">
      <alignment/>
      <protection/>
    </xf>
    <xf numFmtId="0" fontId="56" fillId="0" borderId="10" xfId="78" applyFont="1" applyFill="1" applyBorder="1" applyAlignment="1">
      <alignment horizontal="center"/>
      <protection/>
    </xf>
    <xf numFmtId="0" fontId="56" fillId="0" borderId="10" xfId="78" applyFont="1" applyFill="1" applyBorder="1">
      <alignment/>
      <protection/>
    </xf>
    <xf numFmtId="4" fontId="56" fillId="0" borderId="10" xfId="81" applyNumberFormat="1" applyFont="1" applyFill="1" applyBorder="1" applyAlignment="1">
      <alignment horizontal="right" vertical="center"/>
      <protection/>
    </xf>
    <xf numFmtId="4" fontId="56" fillId="0" borderId="10" xfId="78" applyNumberFormat="1" applyFont="1" applyFill="1" applyBorder="1" applyAlignment="1">
      <alignment horizontal="right" vertical="center"/>
      <protection/>
    </xf>
    <xf numFmtId="4" fontId="56" fillId="0" borderId="10" xfId="57" applyNumberFormat="1" applyFont="1" applyFill="1" applyBorder="1" applyAlignment="1">
      <alignment horizontal="right" vertical="center"/>
      <protection/>
    </xf>
    <xf numFmtId="4" fontId="56" fillId="0" borderId="10" xfId="70" applyNumberFormat="1" applyFont="1" applyFill="1" applyBorder="1" applyAlignment="1">
      <alignment horizontal="right" vertical="center"/>
      <protection/>
    </xf>
    <xf numFmtId="4" fontId="56" fillId="0" borderId="10" xfId="115" applyNumberFormat="1" applyFont="1" applyFill="1" applyBorder="1" applyAlignment="1">
      <alignment horizontal="right" vertical="center"/>
    </xf>
    <xf numFmtId="4" fontId="56" fillId="0" borderId="10" xfId="107" applyNumberFormat="1" applyFont="1" applyFill="1" applyBorder="1" applyAlignment="1">
      <alignment horizontal="right" vertical="center"/>
    </xf>
    <xf numFmtId="4" fontId="56" fillId="0" borderId="10" xfId="78" applyNumberFormat="1" applyFont="1" applyFill="1" applyBorder="1" applyAlignment="1">
      <alignment horizontal="right" vertical="center" wrapText="1"/>
      <protection/>
    </xf>
    <xf numFmtId="0" fontId="7" fillId="0" borderId="24" xfId="78" applyFont="1" applyFill="1" applyBorder="1">
      <alignment/>
      <protection/>
    </xf>
    <xf numFmtId="187" fontId="51" fillId="0" borderId="0" xfId="81" applyNumberFormat="1" applyFont="1" applyFill="1">
      <alignment/>
      <protection/>
    </xf>
    <xf numFmtId="0" fontId="11" fillId="0" borderId="0" xfId="78" applyFont="1" applyFill="1">
      <alignment/>
      <protection/>
    </xf>
    <xf numFmtId="187" fontId="0" fillId="0" borderId="0" xfId="78" applyNumberFormat="1" applyFont="1" applyFill="1">
      <alignment/>
      <protection/>
    </xf>
    <xf numFmtId="0" fontId="53" fillId="0" borderId="0" xfId="70" applyFill="1">
      <alignment/>
      <protection/>
    </xf>
    <xf numFmtId="0" fontId="53" fillId="0" borderId="0" xfId="71" applyAlignment="1">
      <alignment horizontal="center"/>
      <protection/>
    </xf>
    <xf numFmtId="0" fontId="7" fillId="0" borderId="13" xfId="78" applyFont="1" applyBorder="1" applyAlignment="1">
      <alignment horizontal="center" vertical="center" wrapText="1"/>
      <protection/>
    </xf>
    <xf numFmtId="0" fontId="7" fillId="0" borderId="18" xfId="78" applyFont="1" applyBorder="1" applyAlignment="1">
      <alignment horizontal="center" vertical="center" wrapText="1"/>
      <protection/>
    </xf>
    <xf numFmtId="0" fontId="7" fillId="0" borderId="44" xfId="78" applyFont="1" applyBorder="1" applyAlignment="1">
      <alignment horizontal="center" vertical="center" wrapText="1"/>
      <protection/>
    </xf>
    <xf numFmtId="0" fontId="7" fillId="0" borderId="39" xfId="78" applyFont="1" applyBorder="1" applyAlignment="1">
      <alignment horizontal="center" vertical="center" wrapText="1"/>
      <protection/>
    </xf>
    <xf numFmtId="0" fontId="7" fillId="0" borderId="48" xfId="78" applyFont="1" applyBorder="1" applyAlignment="1">
      <alignment horizontal="center" vertical="center" wrapText="1"/>
      <protection/>
    </xf>
    <xf numFmtId="0" fontId="7" fillId="0" borderId="20" xfId="78" applyFont="1" applyBorder="1" applyAlignment="1">
      <alignment horizontal="center" vertical="center" wrapText="1"/>
      <protection/>
    </xf>
    <xf numFmtId="0" fontId="7" fillId="0" borderId="34" xfId="78" applyFont="1" applyBorder="1" applyAlignment="1">
      <alignment horizontal="center" vertical="center" wrapText="1"/>
      <protection/>
    </xf>
    <xf numFmtId="4" fontId="57" fillId="0" borderId="34" xfId="59" applyNumberFormat="1" applyFont="1" applyBorder="1" applyAlignment="1">
      <alignment horizontal="right" vertical="center"/>
      <protection/>
    </xf>
    <xf numFmtId="4" fontId="55" fillId="0" borderId="32" xfId="66" applyNumberFormat="1" applyFont="1" applyBorder="1" applyAlignment="1">
      <alignment horizontal="right" vertical="center"/>
      <protection/>
    </xf>
    <xf numFmtId="4" fontId="55" fillId="0" borderId="10" xfId="66" applyNumberFormat="1" applyFont="1" applyBorder="1" applyAlignment="1">
      <alignment horizontal="right" vertical="center"/>
      <protection/>
    </xf>
    <xf numFmtId="4" fontId="57" fillId="0" borderId="10" xfId="59" applyNumberFormat="1" applyFont="1" applyBorder="1" applyAlignment="1">
      <alignment horizontal="right" vertical="center"/>
      <protection/>
    </xf>
    <xf numFmtId="4" fontId="57" fillId="0" borderId="34" xfId="71" applyNumberFormat="1" applyFont="1" applyBorder="1" applyAlignment="1">
      <alignment horizontal="right" vertical="center"/>
      <protection/>
    </xf>
    <xf numFmtId="4" fontId="57" fillId="0" borderId="32" xfId="59" applyNumberFormat="1" applyFont="1" applyBorder="1" applyAlignment="1">
      <alignment horizontal="right" vertical="center"/>
      <protection/>
    </xf>
    <xf numFmtId="4" fontId="57" fillId="0" borderId="20" xfId="59" applyNumberFormat="1" applyFont="1" applyBorder="1" applyAlignment="1">
      <alignment horizontal="right" vertical="center"/>
      <protection/>
    </xf>
    <xf numFmtId="4" fontId="53" fillId="0" borderId="0" xfId="71" applyNumberFormat="1">
      <alignment/>
      <protection/>
    </xf>
    <xf numFmtId="4" fontId="57" fillId="0" borderId="42" xfId="59" applyNumberFormat="1" applyFont="1" applyBorder="1" applyAlignment="1">
      <alignment horizontal="right" vertical="center"/>
      <protection/>
    </xf>
    <xf numFmtId="4" fontId="55" fillId="0" borderId="45" xfId="66" applyNumberFormat="1" applyFont="1" applyBorder="1" applyAlignment="1">
      <alignment horizontal="right" vertical="center"/>
      <protection/>
    </xf>
    <xf numFmtId="4" fontId="55" fillId="0" borderId="31" xfId="66" applyNumberFormat="1" applyFont="1" applyBorder="1" applyAlignment="1">
      <alignment horizontal="right" vertical="center"/>
      <protection/>
    </xf>
    <xf numFmtId="4" fontId="57" fillId="0" borderId="31" xfId="59" applyNumberFormat="1" applyFont="1" applyBorder="1" applyAlignment="1">
      <alignment horizontal="right" vertical="center"/>
      <protection/>
    </xf>
    <xf numFmtId="4" fontId="57" fillId="0" borderId="42" xfId="71" applyNumberFormat="1" applyFont="1" applyBorder="1" applyAlignment="1">
      <alignment horizontal="right" vertical="center"/>
      <protection/>
    </xf>
    <xf numFmtId="4" fontId="57" fillId="0" borderId="45" xfId="59" applyNumberFormat="1" applyFont="1" applyBorder="1" applyAlignment="1">
      <alignment horizontal="right" vertical="center"/>
      <protection/>
    </xf>
    <xf numFmtId="4" fontId="57" fillId="0" borderId="21" xfId="59" applyNumberFormat="1" applyFont="1" applyBorder="1" applyAlignment="1">
      <alignment horizontal="right" vertical="center"/>
      <protection/>
    </xf>
    <xf numFmtId="4" fontId="61" fillId="0" borderId="40" xfId="81" applyNumberFormat="1" applyFont="1" applyBorder="1" applyAlignment="1">
      <alignment horizontal="right" vertical="center"/>
      <protection/>
    </xf>
    <xf numFmtId="4" fontId="61" fillId="0" borderId="16" xfId="81" applyNumberFormat="1" applyFont="1" applyBorder="1" applyAlignment="1">
      <alignment horizontal="right" vertical="center"/>
      <protection/>
    </xf>
    <xf numFmtId="4" fontId="61" fillId="0" borderId="22" xfId="81" applyNumberFormat="1" applyFont="1" applyBorder="1" applyAlignment="1">
      <alignment horizontal="right" vertical="center"/>
      <protection/>
    </xf>
    <xf numFmtId="4" fontId="61" fillId="0" borderId="17" xfId="81" applyNumberFormat="1" applyFont="1" applyBorder="1" applyAlignment="1">
      <alignment horizontal="right" vertical="center"/>
      <protection/>
    </xf>
    <xf numFmtId="4" fontId="61" fillId="0" borderId="17" xfId="71" applyNumberFormat="1" applyFont="1" applyBorder="1" applyAlignment="1">
      <alignment horizontal="right" vertical="center"/>
      <protection/>
    </xf>
    <xf numFmtId="4" fontId="61" fillId="0" borderId="36" xfId="81" applyNumberFormat="1" applyFont="1" applyBorder="1" applyAlignment="1">
      <alignment horizontal="right" vertical="center"/>
      <protection/>
    </xf>
    <xf numFmtId="4" fontId="55" fillId="0" borderId="0" xfId="78" applyNumberFormat="1" applyFont="1" applyAlignment="1">
      <alignment horizontal="right" vertical="center"/>
      <protection/>
    </xf>
    <xf numFmtId="4" fontId="57" fillId="0" borderId="0" xfId="81" applyNumberFormat="1" applyFont="1" applyAlignment="1">
      <alignment horizontal="right" vertical="center"/>
      <protection/>
    </xf>
    <xf numFmtId="4" fontId="57" fillId="0" borderId="0" xfId="59" applyNumberFormat="1" applyFont="1" applyAlignment="1">
      <alignment horizontal="right" vertical="center"/>
      <protection/>
    </xf>
    <xf numFmtId="3" fontId="3" fillId="0" borderId="10" xfId="67" applyNumberFormat="1" applyFont="1" applyFill="1" applyBorder="1">
      <alignment/>
      <protection/>
    </xf>
    <xf numFmtId="3" fontId="3" fillId="0" borderId="10" xfId="96" applyNumberFormat="1" applyFont="1" applyFill="1" applyBorder="1" applyAlignment="1">
      <alignment vertical="center" wrapText="1"/>
    </xf>
    <xf numFmtId="3" fontId="7" fillId="0" borderId="16" xfId="96" applyNumberFormat="1" applyFont="1" applyFill="1" applyBorder="1" applyAlignment="1">
      <alignment horizontal="right" vertical="center" wrapText="1"/>
    </xf>
    <xf numFmtId="39" fontId="8" fillId="0" borderId="26" xfId="0" applyNumberFormat="1" applyFont="1" applyFill="1" applyBorder="1" applyAlignment="1">
      <alignment horizontal="right" vertical="top" wrapText="1"/>
    </xf>
    <xf numFmtId="4" fontId="8" fillId="0" borderId="26" xfId="0" applyNumberFormat="1" applyFont="1" applyFill="1" applyBorder="1" applyAlignment="1" applyProtection="1">
      <alignment horizontal="right" vertical="center" wrapText="1"/>
      <protection/>
    </xf>
    <xf numFmtId="4" fontId="8" fillId="0" borderId="38" xfId="0" applyNumberFormat="1" applyFont="1" applyFill="1" applyBorder="1" applyAlignment="1">
      <alignment horizontal="right" vertical="top" wrapText="1"/>
    </xf>
    <xf numFmtId="39" fontId="8" fillId="0" borderId="27" xfId="0" applyNumberFormat="1" applyFont="1" applyFill="1" applyBorder="1" applyAlignment="1">
      <alignment horizontal="right" vertical="top" wrapText="1"/>
    </xf>
    <xf numFmtId="4" fontId="8" fillId="0" borderId="27" xfId="0" applyNumberFormat="1" applyFont="1" applyFill="1" applyBorder="1" applyAlignment="1" applyProtection="1">
      <alignment horizontal="right" vertical="center" wrapText="1"/>
      <protection/>
    </xf>
    <xf numFmtId="4" fontId="8" fillId="0" borderId="27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 applyProtection="1">
      <alignment horizontal="right" vertical="center" wrapText="1"/>
      <protection/>
    </xf>
    <xf numFmtId="4" fontId="8" fillId="0" borderId="26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4" fontId="8" fillId="0" borderId="26" xfId="0" applyNumberFormat="1" applyFont="1" applyFill="1" applyBorder="1" applyAlignment="1">
      <alignment horizontal="right" vertical="top" wrapText="1"/>
    </xf>
    <xf numFmtId="4" fontId="8" fillId="0" borderId="37" xfId="0" applyNumberFormat="1" applyFont="1" applyFill="1" applyBorder="1" applyAlignment="1" applyProtection="1">
      <alignment horizontal="right" vertical="center" wrapText="1"/>
      <protection/>
    </xf>
    <xf numFmtId="3" fontId="8" fillId="0" borderId="10" xfId="96" applyNumberFormat="1" applyFont="1" applyFill="1" applyBorder="1" applyAlignment="1">
      <alignment horizontal="right" vertical="center" wrapText="1"/>
    </xf>
    <xf numFmtId="3" fontId="8" fillId="0" borderId="33" xfId="96" applyNumberFormat="1" applyFont="1" applyFill="1" applyBorder="1" applyAlignment="1">
      <alignment horizontal="right" vertical="center" wrapText="1"/>
    </xf>
    <xf numFmtId="3" fontId="9" fillId="0" borderId="16" xfId="96" applyNumberFormat="1" applyFont="1" applyFill="1" applyBorder="1" applyAlignment="1">
      <alignment horizontal="right" vertical="center" wrapText="1"/>
    </xf>
    <xf numFmtId="3" fontId="8" fillId="0" borderId="18" xfId="96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3" fontId="8" fillId="0" borderId="10" xfId="69" applyNumberFormat="1" applyFont="1" applyBorder="1">
      <alignment/>
      <protection/>
    </xf>
    <xf numFmtId="3" fontId="8" fillId="0" borderId="10" xfId="69" applyNumberFormat="1" applyFont="1" applyFill="1" applyBorder="1">
      <alignment/>
      <protection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39" xfId="0" applyFont="1" applyBorder="1" applyAlignment="1">
      <alignment wrapText="1"/>
    </xf>
    <xf numFmtId="0" fontId="9" fillId="0" borderId="15" xfId="0" applyFont="1" applyFill="1" applyBorder="1" applyAlignment="1">
      <alignment horizontal="center"/>
    </xf>
    <xf numFmtId="0" fontId="9" fillId="0" borderId="21" xfId="0" applyFont="1" applyBorder="1" applyAlignment="1">
      <alignment/>
    </xf>
    <xf numFmtId="3" fontId="33" fillId="0" borderId="10" xfId="68" applyNumberFormat="1" applyFill="1" applyBorder="1">
      <alignment/>
      <protection/>
    </xf>
    <xf numFmtId="3" fontId="3" fillId="0" borderId="1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8" fillId="0" borderId="32" xfId="96" applyNumberFormat="1" applyFont="1" applyFill="1" applyBorder="1" applyAlignment="1">
      <alignment horizontal="right" vertical="center" wrapText="1"/>
    </xf>
    <xf numFmtId="3" fontId="62" fillId="0" borderId="10" xfId="0" applyNumberFormat="1" applyFont="1" applyFill="1" applyBorder="1" applyAlignment="1">
      <alignment horizontal="right" vertical="center" wrapText="1"/>
    </xf>
    <xf numFmtId="3" fontId="8" fillId="0" borderId="32" xfId="96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8" fillId="0" borderId="10" xfId="96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 vertical="center" wrapText="1"/>
    </xf>
    <xf numFmtId="3" fontId="9" fillId="0" borderId="23" xfId="96" applyNumberFormat="1" applyFont="1" applyFill="1" applyBorder="1" applyAlignment="1">
      <alignment vertical="center" wrapText="1"/>
    </xf>
    <xf numFmtId="3" fontId="9" fillId="0" borderId="23" xfId="0" applyNumberFormat="1" applyFont="1" applyFill="1" applyBorder="1" applyAlignment="1">
      <alignment vertical="center" wrapText="1"/>
    </xf>
    <xf numFmtId="3" fontId="33" fillId="0" borderId="14" xfId="68" applyNumberFormat="1" applyFill="1" applyBorder="1">
      <alignment/>
      <protection/>
    </xf>
    <xf numFmtId="3" fontId="33" fillId="0" borderId="15" xfId="68" applyNumberFormat="1" applyFill="1" applyBorder="1">
      <alignment/>
      <protection/>
    </xf>
    <xf numFmtId="3" fontId="33" fillId="0" borderId="31" xfId="68" applyNumberFormat="1" applyFill="1" applyBorder="1">
      <alignment/>
      <protection/>
    </xf>
    <xf numFmtId="0" fontId="8" fillId="0" borderId="30" xfId="0" applyFont="1" applyBorder="1" applyAlignment="1">
      <alignment horizontal="center"/>
    </xf>
    <xf numFmtId="3" fontId="33" fillId="0" borderId="22" xfId="68" applyNumberFormat="1" applyFill="1" applyBorder="1">
      <alignment/>
      <protection/>
    </xf>
    <xf numFmtId="3" fontId="33" fillId="0" borderId="16" xfId="68" applyNumberFormat="1" applyFill="1" applyBorder="1">
      <alignment/>
      <protection/>
    </xf>
    <xf numFmtId="3" fontId="33" fillId="0" borderId="13" xfId="68" applyNumberFormat="1" applyFill="1" applyBorder="1">
      <alignment/>
      <protection/>
    </xf>
    <xf numFmtId="3" fontId="33" fillId="0" borderId="18" xfId="68" applyNumberFormat="1" applyFill="1" applyBorder="1">
      <alignment/>
      <protection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/>
    </xf>
    <xf numFmtId="194" fontId="8" fillId="0" borderId="44" xfId="0" applyNumberFormat="1" applyFont="1" applyFill="1" applyBorder="1" applyAlignment="1">
      <alignment vertical="center" wrapText="1"/>
    </xf>
    <xf numFmtId="194" fontId="8" fillId="0" borderId="34" xfId="0" applyNumberFormat="1" applyFont="1" applyFill="1" applyBorder="1" applyAlignment="1">
      <alignment vertical="center" wrapText="1"/>
    </xf>
    <xf numFmtId="194" fontId="8" fillId="0" borderId="42" xfId="0" applyNumberFormat="1" applyFont="1" applyFill="1" applyBorder="1" applyAlignment="1">
      <alignment vertical="center" wrapText="1"/>
    </xf>
    <xf numFmtId="194" fontId="8" fillId="0" borderId="17" xfId="0" applyNumberFormat="1" applyFont="1" applyFill="1" applyBorder="1" applyAlignment="1">
      <alignment vertical="center" wrapText="1"/>
    </xf>
    <xf numFmtId="194" fontId="9" fillId="0" borderId="17" xfId="0" applyNumberFormat="1" applyFont="1" applyFill="1" applyBorder="1" applyAlignment="1">
      <alignment vertical="center" wrapText="1"/>
    </xf>
    <xf numFmtId="194" fontId="8" fillId="0" borderId="39" xfId="96" applyNumberFormat="1" applyFont="1" applyFill="1" applyBorder="1" applyAlignment="1">
      <alignment horizontal="right" vertical="center" wrapText="1"/>
    </xf>
    <xf numFmtId="194" fontId="8" fillId="0" borderId="20" xfId="96" applyNumberFormat="1" applyFont="1" applyFill="1" applyBorder="1" applyAlignment="1">
      <alignment horizontal="right" vertical="center" wrapText="1"/>
    </xf>
    <xf numFmtId="194" fontId="8" fillId="0" borderId="21" xfId="96" applyNumberFormat="1" applyFont="1" applyFill="1" applyBorder="1" applyAlignment="1">
      <alignment horizontal="right" vertical="center" wrapText="1"/>
    </xf>
    <xf numFmtId="194" fontId="8" fillId="0" borderId="36" xfId="0" applyNumberFormat="1" applyFont="1" applyFill="1" applyBorder="1" applyAlignment="1">
      <alignment horizontal="right" vertical="center" wrapText="1"/>
    </xf>
    <xf numFmtId="194" fontId="9" fillId="0" borderId="36" xfId="0" applyNumberFormat="1" applyFont="1" applyFill="1" applyBorder="1" applyAlignment="1">
      <alignment horizontal="right" vertical="center" wrapText="1"/>
    </xf>
    <xf numFmtId="194" fontId="8" fillId="0" borderId="5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vertical="center" wrapText="1"/>
    </xf>
    <xf numFmtId="3" fontId="3" fillId="0" borderId="10" xfId="96" applyNumberFormat="1" applyFont="1" applyFill="1" applyBorder="1" applyAlignment="1" applyProtection="1">
      <alignment/>
      <protection/>
    </xf>
    <xf numFmtId="3" fontId="5" fillId="0" borderId="0" xfId="96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34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7" fontId="51" fillId="0" borderId="51" xfId="0" applyNumberFormat="1" applyFont="1" applyFill="1" applyBorder="1" applyAlignment="1">
      <alignment horizontal="left" vertical="center" wrapText="1"/>
    </xf>
    <xf numFmtId="2" fontId="3" fillId="0" borderId="20" xfId="0" applyNumberFormat="1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vertical="center" wrapText="1"/>
    </xf>
    <xf numFmtId="3" fontId="3" fillId="0" borderId="18" xfId="67" applyNumberFormat="1" applyFont="1" applyFill="1" applyBorder="1">
      <alignment/>
      <protection/>
    </xf>
    <xf numFmtId="3" fontId="3" fillId="0" borderId="52" xfId="0" applyNumberFormat="1" applyFont="1" applyFill="1" applyBorder="1" applyAlignment="1">
      <alignment vertical="center" wrapText="1"/>
    </xf>
    <xf numFmtId="3" fontId="51" fillId="0" borderId="5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94" fontId="3" fillId="0" borderId="10" xfId="0" applyNumberFormat="1" applyFont="1" applyFill="1" applyBorder="1" applyAlignment="1">
      <alignment horizontal="center" vertical="center" wrapText="1"/>
    </xf>
    <xf numFmtId="195" fontId="4" fillId="0" borderId="20" xfId="0" applyNumberFormat="1" applyFont="1" applyBorder="1" applyAlignment="1">
      <alignment horizontal="center" vertical="center" wrapText="1"/>
    </xf>
    <xf numFmtId="195" fontId="4" fillId="0" borderId="46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0" fontId="34" fillId="0" borderId="5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5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95" fontId="6" fillId="0" borderId="30" xfId="0" applyNumberFormat="1" applyFont="1" applyBorder="1" applyAlignment="1">
      <alignment horizontal="center" vertical="center" wrapText="1"/>
    </xf>
    <xf numFmtId="195" fontId="6" fillId="0" borderId="47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0" fillId="0" borderId="0" xfId="78" applyFont="1" applyAlignment="1">
      <alignment horizontal="center"/>
      <protection/>
    </xf>
    <xf numFmtId="0" fontId="53" fillId="0" borderId="0" xfId="70" applyAlignment="1">
      <alignment horizontal="center"/>
      <protection/>
    </xf>
    <xf numFmtId="0" fontId="7" fillId="0" borderId="10" xfId="78" applyFont="1" applyBorder="1" applyAlignment="1">
      <alignment horizontal="center"/>
      <protection/>
    </xf>
    <xf numFmtId="0" fontId="51" fillId="0" borderId="10" xfId="70" applyFont="1" applyBorder="1" applyAlignment="1">
      <alignment horizontal="center"/>
      <protection/>
    </xf>
    <xf numFmtId="0" fontId="7" fillId="0" borderId="10" xfId="78" applyFont="1" applyBorder="1" applyAlignment="1">
      <alignment horizontal="center" vertical="center" wrapText="1"/>
      <protection/>
    </xf>
    <xf numFmtId="0" fontId="54" fillId="0" borderId="10" xfId="70" applyFont="1" applyBorder="1" applyAlignment="1">
      <alignment horizontal="center"/>
      <protection/>
    </xf>
    <xf numFmtId="0" fontId="54" fillId="0" borderId="10" xfId="70" applyFont="1" applyBorder="1" applyAlignment="1">
      <alignment horizontal="center" vertical="center" wrapText="1"/>
      <protection/>
    </xf>
    <xf numFmtId="0" fontId="51" fillId="0" borderId="10" xfId="70" applyFont="1" applyBorder="1" applyAlignment="1">
      <alignment horizontal="center" vertical="center" wrapText="1"/>
      <protection/>
    </xf>
    <xf numFmtId="0" fontId="6" fillId="0" borderId="10" xfId="78" applyFont="1" applyBorder="1" applyAlignment="1">
      <alignment horizontal="center"/>
      <protection/>
    </xf>
    <xf numFmtId="0" fontId="52" fillId="0" borderId="10" xfId="70" applyFont="1" applyBorder="1" applyAlignment="1">
      <alignment horizontal="center"/>
      <protection/>
    </xf>
    <xf numFmtId="0" fontId="7" fillId="0" borderId="10" xfId="78" applyFont="1" applyFill="1" applyBorder="1" applyAlignment="1">
      <alignment horizontal="center" vertical="center" wrapText="1"/>
      <protection/>
    </xf>
    <xf numFmtId="0" fontId="7" fillId="0" borderId="10" xfId="78" applyFont="1" applyFill="1" applyBorder="1" applyAlignment="1">
      <alignment horizontal="center"/>
      <protection/>
    </xf>
    <xf numFmtId="0" fontId="52" fillId="0" borderId="10" xfId="70" applyFont="1" applyFill="1" applyBorder="1" applyAlignment="1">
      <alignment horizontal="center"/>
      <protection/>
    </xf>
    <xf numFmtId="0" fontId="3" fillId="0" borderId="10" xfId="78" applyFont="1" applyBorder="1" applyAlignment="1">
      <alignment horizontal="center"/>
      <protection/>
    </xf>
    <xf numFmtId="0" fontId="3" fillId="0" borderId="10" xfId="78" applyFont="1" applyBorder="1" applyAlignment="1">
      <alignment horizontal="center" vertical="center" wrapText="1"/>
      <protection/>
    </xf>
    <xf numFmtId="4" fontId="7" fillId="0" borderId="22" xfId="81" applyNumberFormat="1" applyFont="1" applyBorder="1" applyAlignment="1">
      <alignment horizontal="center"/>
      <protection/>
    </xf>
    <xf numFmtId="4" fontId="51" fillId="0" borderId="36" xfId="71" applyNumberFormat="1" applyFont="1" applyBorder="1" applyAlignment="1">
      <alignment horizontal="center"/>
      <protection/>
    </xf>
    <xf numFmtId="0" fontId="58" fillId="0" borderId="0" xfId="78" applyFont="1" applyAlignment="1">
      <alignment horizontal="left"/>
      <protection/>
    </xf>
    <xf numFmtId="0" fontId="59" fillId="0" borderId="0" xfId="71" applyFont="1" applyAlignment="1">
      <alignment horizontal="left"/>
      <protection/>
    </xf>
    <xf numFmtId="0" fontId="7" fillId="0" borderId="57" xfId="78" applyFont="1" applyBorder="1" applyAlignment="1">
      <alignment horizontal="center" vertical="center" wrapText="1"/>
      <protection/>
    </xf>
    <xf numFmtId="0" fontId="7" fillId="0" borderId="53" xfId="78" applyFont="1" applyBorder="1" applyAlignment="1">
      <alignment horizontal="center" vertical="center" wrapText="1"/>
      <protection/>
    </xf>
    <xf numFmtId="0" fontId="51" fillId="0" borderId="48" xfId="71" applyFont="1" applyBorder="1" applyAlignment="1">
      <alignment horizontal="center" vertical="center" wrapText="1"/>
      <protection/>
    </xf>
    <xf numFmtId="0" fontId="7" fillId="0" borderId="15" xfId="78" applyFont="1" applyBorder="1" applyAlignment="1">
      <alignment horizontal="center" vertical="center" wrapText="1"/>
      <protection/>
    </xf>
    <xf numFmtId="0" fontId="7" fillId="0" borderId="31" xfId="78" applyFont="1" applyBorder="1" applyAlignment="1">
      <alignment horizontal="center" vertical="center" wrapText="1"/>
      <protection/>
    </xf>
    <xf numFmtId="0" fontId="51" fillId="0" borderId="42" xfId="71" applyFont="1" applyBorder="1" applyAlignment="1">
      <alignment horizontal="center" vertical="center" wrapText="1"/>
      <protection/>
    </xf>
    <xf numFmtId="0" fontId="7" fillId="0" borderId="22" xfId="78" applyFont="1" applyBorder="1" applyAlignment="1">
      <alignment horizontal="center" vertical="center" wrapText="1"/>
      <protection/>
    </xf>
    <xf numFmtId="0" fontId="7" fillId="0" borderId="16" xfId="78" applyFont="1" applyBorder="1" applyAlignment="1">
      <alignment horizontal="center" vertical="center" wrapText="1"/>
      <protection/>
    </xf>
    <xf numFmtId="0" fontId="51" fillId="0" borderId="17" xfId="71" applyFont="1" applyBorder="1" applyAlignment="1">
      <alignment horizontal="center" vertical="center" wrapText="1"/>
      <protection/>
    </xf>
    <xf numFmtId="0" fontId="51" fillId="0" borderId="53" xfId="71" applyFont="1" applyBorder="1" applyAlignment="1">
      <alignment horizontal="center" vertical="center" wrapText="1"/>
      <protection/>
    </xf>
    <xf numFmtId="0" fontId="51" fillId="0" borderId="15" xfId="71" applyFont="1" applyBorder="1" applyAlignment="1">
      <alignment horizontal="center" vertical="center" wrapText="1"/>
      <protection/>
    </xf>
    <xf numFmtId="0" fontId="51" fillId="0" borderId="31" xfId="71" applyFont="1" applyBorder="1" applyAlignment="1">
      <alignment horizontal="center" vertical="center" wrapText="1"/>
      <protection/>
    </xf>
    <xf numFmtId="0" fontId="51" fillId="0" borderId="16" xfId="71" applyFont="1" applyBorder="1" applyAlignment="1">
      <alignment horizontal="center" vertical="center" wrapText="1"/>
      <protection/>
    </xf>
    <xf numFmtId="0" fontId="7" fillId="0" borderId="58" xfId="78" applyFont="1" applyBorder="1" applyAlignment="1">
      <alignment horizontal="center" vertical="center" wrapText="1"/>
      <protection/>
    </xf>
    <xf numFmtId="0" fontId="3" fillId="0" borderId="53" xfId="78" applyFont="1" applyBorder="1">
      <alignment/>
      <protection/>
    </xf>
    <xf numFmtId="0" fontId="3" fillId="0" borderId="59" xfId="78" applyFont="1" applyBorder="1">
      <alignment/>
      <protection/>
    </xf>
    <xf numFmtId="0" fontId="3" fillId="0" borderId="32" xfId="78" applyFont="1" applyBorder="1">
      <alignment/>
      <protection/>
    </xf>
    <xf numFmtId="0" fontId="3" fillId="0" borderId="10" xfId="78" applyFont="1" applyBorder="1">
      <alignment/>
      <protection/>
    </xf>
    <xf numFmtId="0" fontId="3" fillId="0" borderId="20" xfId="78" applyFont="1" applyBorder="1">
      <alignment/>
      <protection/>
    </xf>
    <xf numFmtId="0" fontId="51" fillId="0" borderId="45" xfId="71" applyFont="1" applyBorder="1">
      <alignment/>
      <protection/>
    </xf>
    <xf numFmtId="0" fontId="51" fillId="0" borderId="31" xfId="71" applyFont="1" applyBorder="1">
      <alignment/>
      <protection/>
    </xf>
    <xf numFmtId="0" fontId="51" fillId="0" borderId="21" xfId="71" applyFont="1" applyBorder="1">
      <alignment/>
      <protection/>
    </xf>
    <xf numFmtId="0" fontId="7" fillId="0" borderId="60" xfId="78" applyFont="1" applyBorder="1" applyAlignment="1">
      <alignment horizontal="center" vertical="center" wrapText="1"/>
      <protection/>
    </xf>
    <xf numFmtId="0" fontId="7" fillId="0" borderId="61" xfId="78" applyFont="1" applyBorder="1" applyAlignment="1">
      <alignment horizontal="center" vertical="center" wrapText="1"/>
      <protection/>
    </xf>
    <xf numFmtId="0" fontId="51" fillId="0" borderId="62" xfId="71" applyFont="1" applyBorder="1" applyAlignment="1">
      <alignment horizontal="center" vertical="center" wrapText="1"/>
      <protection/>
    </xf>
    <xf numFmtId="0" fontId="4" fillId="0" borderId="57" xfId="78" applyFont="1" applyBorder="1" applyAlignment="1">
      <alignment horizontal="center"/>
      <protection/>
    </xf>
    <xf numFmtId="0" fontId="4" fillId="0" borderId="14" xfId="78" applyFont="1" applyBorder="1" applyAlignment="1">
      <alignment horizontal="center"/>
      <protection/>
    </xf>
    <xf numFmtId="0" fontId="58" fillId="0" borderId="57" xfId="78" applyFont="1" applyBorder="1" applyAlignment="1">
      <alignment horizontal="center" vertical="center"/>
      <protection/>
    </xf>
    <xf numFmtId="0" fontId="60" fillId="0" borderId="53" xfId="71" applyFont="1" applyBorder="1" applyAlignment="1">
      <alignment horizontal="center" vertical="center"/>
      <protection/>
    </xf>
    <xf numFmtId="0" fontId="60" fillId="0" borderId="48" xfId="71" applyFont="1" applyBorder="1" applyAlignment="1">
      <alignment horizontal="center" vertical="center"/>
      <protection/>
    </xf>
    <xf numFmtId="0" fontId="60" fillId="0" borderId="14" xfId="71" applyFont="1" applyBorder="1" applyAlignment="1">
      <alignment horizontal="center" vertical="center"/>
      <protection/>
    </xf>
    <xf numFmtId="0" fontId="60" fillId="0" borderId="10" xfId="71" applyFont="1" applyBorder="1" applyAlignment="1">
      <alignment horizontal="center" vertical="center"/>
      <protection/>
    </xf>
    <xf numFmtId="0" fontId="60" fillId="0" borderId="34" xfId="71" applyFont="1" applyBorder="1" applyAlignment="1">
      <alignment horizontal="center" vertical="center"/>
      <protection/>
    </xf>
    <xf numFmtId="0" fontId="6" fillId="0" borderId="32" xfId="78" applyFont="1" applyBorder="1" applyAlignment="1">
      <alignment horizontal="center" vertical="center" wrapText="1"/>
      <protection/>
    </xf>
    <xf numFmtId="0" fontId="6" fillId="0" borderId="20" xfId="78" applyFont="1" applyBorder="1" applyAlignment="1">
      <alignment horizontal="center" vertical="center" wrapText="1"/>
      <protection/>
    </xf>
    <xf numFmtId="0" fontId="7" fillId="0" borderId="17" xfId="78" applyFont="1" applyBorder="1" applyAlignment="1">
      <alignment horizontal="center" vertical="center" wrapText="1"/>
      <protection/>
    </xf>
    <xf numFmtId="0" fontId="7" fillId="0" borderId="59" xfId="78" applyFont="1" applyBorder="1" applyAlignment="1">
      <alignment horizontal="center" vertical="center" wrapText="1"/>
      <protection/>
    </xf>
    <xf numFmtId="0" fontId="7" fillId="0" borderId="21" xfId="78" applyFont="1" applyBorder="1" applyAlignment="1">
      <alignment horizontal="center" vertical="center" wrapText="1"/>
      <protection/>
    </xf>
    <xf numFmtId="0" fontId="34" fillId="0" borderId="58" xfId="78" applyFont="1" applyBorder="1" applyAlignment="1">
      <alignment horizontal="center" vertical="center" wrapText="1"/>
      <protection/>
    </xf>
    <xf numFmtId="0" fontId="34" fillId="0" borderId="59" xfId="78" applyFont="1" applyBorder="1" applyAlignment="1">
      <alignment horizontal="center" vertical="center" wrapText="1"/>
      <protection/>
    </xf>
    <xf numFmtId="0" fontId="34" fillId="0" borderId="32" xfId="78" applyFont="1" applyBorder="1" applyAlignment="1">
      <alignment horizontal="center" vertical="center" wrapText="1"/>
      <protection/>
    </xf>
    <xf numFmtId="0" fontId="34" fillId="0" borderId="20" xfId="78" applyFont="1" applyBorder="1" applyAlignment="1">
      <alignment horizontal="center" vertical="center" wrapText="1"/>
      <protection/>
    </xf>
    <xf numFmtId="0" fontId="7" fillId="0" borderId="60" xfId="78" applyFont="1" applyBorder="1" applyAlignment="1">
      <alignment horizontal="center"/>
      <protection/>
    </xf>
    <xf numFmtId="0" fontId="7" fillId="0" borderId="61" xfId="78" applyFont="1" applyBorder="1" applyAlignment="1">
      <alignment horizontal="center"/>
      <protection/>
    </xf>
    <xf numFmtId="0" fontId="7" fillId="0" borderId="62" xfId="78" applyFont="1" applyBorder="1" applyAlignment="1">
      <alignment horizontal="center"/>
      <protection/>
    </xf>
    <xf numFmtId="0" fontId="7" fillId="0" borderId="62" xfId="78" applyFont="1" applyBorder="1" applyAlignment="1">
      <alignment horizontal="center" vertical="center" wrapText="1"/>
      <protection/>
    </xf>
    <xf numFmtId="0" fontId="6" fillId="0" borderId="59" xfId="78" applyFont="1" applyBorder="1" applyAlignment="1">
      <alignment horizontal="center" vertical="center" wrapText="1"/>
      <protection/>
    </xf>
    <xf numFmtId="0" fontId="7" fillId="0" borderId="32" xfId="78" applyFont="1" applyBorder="1" applyAlignment="1">
      <alignment horizontal="center" vertical="center" wrapText="1"/>
      <protection/>
    </xf>
    <xf numFmtId="0" fontId="51" fillId="0" borderId="10" xfId="71" applyFont="1" applyBorder="1" applyAlignment="1">
      <alignment horizontal="center" vertical="center" wrapText="1"/>
      <protection/>
    </xf>
    <xf numFmtId="0" fontId="51" fillId="0" borderId="20" xfId="71" applyFont="1" applyBorder="1" applyAlignment="1">
      <alignment horizontal="center" vertical="center" wrapText="1"/>
      <protection/>
    </xf>
    <xf numFmtId="0" fontId="3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7" fillId="0" borderId="6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6" fillId="0" borderId="6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/>
    </xf>
    <xf numFmtId="0" fontId="9" fillId="24" borderId="3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ід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’язана клітинка" xfId="52"/>
    <cellStyle name="Звичайний 10" xfId="53"/>
    <cellStyle name="Звичайний 2" xfId="54"/>
    <cellStyle name="Звичайний 2 2" xfId="55"/>
    <cellStyle name="Звичайний 2_Аналіз заг. та спец " xfId="56"/>
    <cellStyle name="Звичайний 2_Загальн" xfId="57"/>
    <cellStyle name="Звичайний 3" xfId="58"/>
    <cellStyle name="Звичайний 3_Спеціальний" xfId="59"/>
    <cellStyle name="Звичайний 4" xfId="60"/>
    <cellStyle name="Звичайний 5" xfId="61"/>
    <cellStyle name="Звичайний 6" xfId="62"/>
    <cellStyle name="Звичайний 7" xfId="63"/>
    <cellStyle name="Звичайний 8" xfId="64"/>
    <cellStyle name="Звичайний 9" xfId="65"/>
    <cellStyle name="Звичайний_для шефа  " xfId="66"/>
    <cellStyle name="Звичайний_Дод 4 " xfId="67"/>
    <cellStyle name="Звичайний_Дод 5" xfId="68"/>
    <cellStyle name="Звичайний_Дод 6" xfId="69"/>
    <cellStyle name="Звичайний_Загальн" xfId="70"/>
    <cellStyle name="Звичайний_Спеціальний" xfId="71"/>
    <cellStyle name="Итог" xfId="72"/>
    <cellStyle name="Контрольна клітинка" xfId="73"/>
    <cellStyle name="Контрольная ячейка" xfId="74"/>
    <cellStyle name="Назва" xfId="75"/>
    <cellStyle name="Название" xfId="76"/>
    <cellStyle name="Нейтральный" xfId="77"/>
    <cellStyle name="Обычный 2" xfId="78"/>
    <cellStyle name="Обычный 2 2" xfId="79"/>
    <cellStyle name="Обычный 2_Аналіз заг. та спец " xfId="80"/>
    <cellStyle name="Обычный 3" xfId="81"/>
    <cellStyle name="Обычный 3 2" xfId="82"/>
    <cellStyle name="Обычный 4" xfId="83"/>
    <cellStyle name="Обычный 5" xfId="84"/>
    <cellStyle name="Обычный 5_Аналіз заг. та спец 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ередній" xfId="92"/>
    <cellStyle name="Стиль 1" xfId="93"/>
    <cellStyle name="Текст попередження" xfId="94"/>
    <cellStyle name="Текст предупреждения" xfId="95"/>
    <cellStyle name="Comma" xfId="96"/>
    <cellStyle name="Comma [0]" xfId="97"/>
    <cellStyle name="Финансовый 2" xfId="98"/>
    <cellStyle name="Финансовый 2 2" xfId="99"/>
    <cellStyle name="Финансовый 2_Загальн" xfId="100"/>
    <cellStyle name="Финансовый 3" xfId="101"/>
    <cellStyle name="Финансовый 3 2" xfId="102"/>
    <cellStyle name="Финансовый 4" xfId="103"/>
    <cellStyle name="Фінансовий 10" xfId="104"/>
    <cellStyle name="Фінансовий 2" xfId="105"/>
    <cellStyle name="Фінансовий 2 2" xfId="106"/>
    <cellStyle name="Фінансовий 2_Загальн" xfId="107"/>
    <cellStyle name="Фінансовий 3" xfId="108"/>
    <cellStyle name="Фінансовий 4" xfId="109"/>
    <cellStyle name="Фінансовий 5" xfId="110"/>
    <cellStyle name="Фінансовий 6" xfId="111"/>
    <cellStyle name="Фінансовий 7" xfId="112"/>
    <cellStyle name="Фінансовий 8" xfId="113"/>
    <cellStyle name="Фінансовий 9" xfId="114"/>
    <cellStyle name="Фінансовий_Загальн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3;&#1077;&#1075;&#1110;&#1103;%20&#1056;&#1044;&#1040;%20&#1030;%20&#1087;&#1110;&#1074;&#1088;&#1110;&#1095;&#1095;&#1103;\&#1044;&#1086;&#1076;&#1072;&#1090;&#1082;&#1080;%20&#1076;&#1086;%20&#1082;&#1086;&#1083;&#1077;&#1075;&#1110;&#1111;%202%20&#1082;&#1074;&#1072;&#1088;&#1090;&#1072;&#1083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 "/>
      <sheetName val="Дод 4"/>
      <sheetName val="Дод 5 "/>
      <sheetName val="Дод 6"/>
      <sheetName val="Дод 7"/>
      <sheetName val="Дод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workbookViewId="0" topLeftCell="A1">
      <selection activeCell="I28" sqref="I28"/>
    </sheetView>
  </sheetViews>
  <sheetFormatPr defaultColWidth="9.00390625" defaultRowHeight="12.75"/>
  <cols>
    <col min="1" max="1" width="3.375" style="173" customWidth="1"/>
    <col min="2" max="2" width="33.00390625" style="146" customWidth="1"/>
    <col min="3" max="3" width="16.75390625" style="174" customWidth="1"/>
    <col min="4" max="4" width="12.625" style="146" customWidth="1"/>
    <col min="5" max="5" width="13.875" style="146" customWidth="1"/>
    <col min="6" max="6" width="10.875" style="146" customWidth="1"/>
    <col min="7" max="7" width="12.375" style="146" customWidth="1"/>
    <col min="8" max="8" width="10.625" style="146" customWidth="1"/>
    <col min="9" max="16384" width="9.125" style="146" customWidth="1"/>
  </cols>
  <sheetData>
    <row r="2" spans="1:8" ht="18.75" customHeight="1">
      <c r="A2" s="146"/>
      <c r="C2" s="146"/>
      <c r="G2" s="201" t="s">
        <v>253</v>
      </c>
      <c r="H2" s="125"/>
    </row>
    <row r="3" spans="1:8" ht="18.75" customHeight="1">
      <c r="A3" s="200"/>
      <c r="B3" s="491" t="s">
        <v>88</v>
      </c>
      <c r="C3" s="491"/>
      <c r="D3" s="491"/>
      <c r="E3" s="491"/>
      <c r="F3" s="491"/>
      <c r="G3" s="491"/>
      <c r="H3" s="491"/>
    </row>
    <row r="4" spans="1:8" ht="20.25" customHeight="1">
      <c r="A4" s="491" t="s">
        <v>87</v>
      </c>
      <c r="B4" s="491"/>
      <c r="C4" s="491"/>
      <c r="D4" s="491"/>
      <c r="E4" s="491"/>
      <c r="F4" s="491"/>
      <c r="G4" s="491"/>
      <c r="H4" s="125"/>
    </row>
    <row r="5" spans="1:8" ht="19.5" customHeight="1">
      <c r="A5" s="491" t="s">
        <v>259</v>
      </c>
      <c r="B5" s="491"/>
      <c r="C5" s="491"/>
      <c r="D5" s="491"/>
      <c r="E5" s="491"/>
      <c r="F5" s="491"/>
      <c r="G5" s="491"/>
      <c r="H5" s="126"/>
    </row>
    <row r="6" spans="1:8" ht="14.25" customHeight="1" thickBot="1">
      <c r="A6" s="12"/>
      <c r="B6" s="12"/>
      <c r="C6" s="147"/>
      <c r="D6" s="12"/>
      <c r="E6" s="12"/>
      <c r="F6" s="12"/>
      <c r="G6" s="12" t="s">
        <v>86</v>
      </c>
      <c r="H6" s="126"/>
    </row>
    <row r="7" spans="1:7" ht="14.25" customHeight="1">
      <c r="A7" s="492" t="s">
        <v>71</v>
      </c>
      <c r="B7" s="494" t="s">
        <v>70</v>
      </c>
      <c r="C7" s="476" t="s">
        <v>243</v>
      </c>
      <c r="D7" s="478" t="s">
        <v>244</v>
      </c>
      <c r="E7" s="478" t="s">
        <v>260</v>
      </c>
      <c r="F7" s="489" t="s">
        <v>66</v>
      </c>
      <c r="G7" s="487" t="s">
        <v>1</v>
      </c>
    </row>
    <row r="8" spans="1:8" ht="42" customHeight="1" thickBot="1">
      <c r="A8" s="493"/>
      <c r="B8" s="495"/>
      <c r="C8" s="496"/>
      <c r="D8" s="486"/>
      <c r="E8" s="486"/>
      <c r="F8" s="490"/>
      <c r="G8" s="488"/>
      <c r="H8" s="127"/>
    </row>
    <row r="9" spans="1:9" ht="18" customHeight="1">
      <c r="A9" s="82">
        <v>1</v>
      </c>
      <c r="B9" s="9" t="s">
        <v>207</v>
      </c>
      <c r="C9" s="143">
        <v>201091.4</v>
      </c>
      <c r="D9" s="143">
        <v>201091.4</v>
      </c>
      <c r="E9" s="316">
        <v>211971.2</v>
      </c>
      <c r="F9" s="2">
        <f>E9-D9</f>
        <v>10879.800000000017</v>
      </c>
      <c r="G9" s="148">
        <f>E9/D9*100</f>
        <v>105.41037558045745</v>
      </c>
      <c r="H9" s="149"/>
      <c r="I9" s="150"/>
    </row>
    <row r="10" spans="1:9" ht="19.5" customHeight="1">
      <c r="A10" s="82">
        <v>2</v>
      </c>
      <c r="B10" s="9" t="s">
        <v>208</v>
      </c>
      <c r="C10" s="138"/>
      <c r="D10" s="138"/>
      <c r="E10" s="317">
        <v>4.1</v>
      </c>
      <c r="F10" s="2">
        <f aca="true" t="shared" si="0" ref="F10:F28">E10-D10</f>
        <v>4.1</v>
      </c>
      <c r="G10" s="148"/>
      <c r="H10" s="149"/>
      <c r="I10" s="150"/>
    </row>
    <row r="11" spans="1:9" ht="27" customHeight="1">
      <c r="A11" s="82">
        <v>3</v>
      </c>
      <c r="B11" s="124" t="s">
        <v>85</v>
      </c>
      <c r="C11" s="138">
        <v>842.5</v>
      </c>
      <c r="D11" s="138">
        <v>842.5</v>
      </c>
      <c r="E11" s="317">
        <v>1344.7</v>
      </c>
      <c r="F11" s="2">
        <f t="shared" si="0"/>
        <v>502.20000000000005</v>
      </c>
      <c r="G11" s="148">
        <f aca="true" t="shared" si="1" ref="G11:G30">E11/D11*100</f>
        <v>159.60830860534125</v>
      </c>
      <c r="H11" s="149"/>
      <c r="I11" s="150"/>
    </row>
    <row r="12" spans="1:9" ht="21" customHeight="1">
      <c r="A12" s="82">
        <v>4</v>
      </c>
      <c r="B12" s="124" t="s">
        <v>163</v>
      </c>
      <c r="C12" s="138"/>
      <c r="D12" s="138"/>
      <c r="E12" s="317">
        <v>-1.9</v>
      </c>
      <c r="F12" s="2">
        <f t="shared" si="0"/>
        <v>-1.9</v>
      </c>
      <c r="G12" s="148"/>
      <c r="H12" s="149"/>
      <c r="I12" s="150"/>
    </row>
    <row r="13" spans="1:9" ht="19.5" customHeight="1">
      <c r="A13" s="82">
        <v>5</v>
      </c>
      <c r="B13" s="124" t="s">
        <v>84</v>
      </c>
      <c r="C13" s="138">
        <v>285.3</v>
      </c>
      <c r="D13" s="138">
        <v>280.4</v>
      </c>
      <c r="E13" s="317">
        <v>452.6</v>
      </c>
      <c r="F13" s="2">
        <f t="shared" si="0"/>
        <v>172.20000000000005</v>
      </c>
      <c r="G13" s="148">
        <f t="shared" si="1"/>
        <v>161.41226818830245</v>
      </c>
      <c r="H13" s="149"/>
      <c r="I13" s="150"/>
    </row>
    <row r="14" spans="1:9" ht="24.75" customHeight="1">
      <c r="A14" s="82">
        <v>6</v>
      </c>
      <c r="B14" s="124" t="s">
        <v>209</v>
      </c>
      <c r="C14" s="138">
        <v>32824.7</v>
      </c>
      <c r="D14" s="138">
        <v>33443.7</v>
      </c>
      <c r="E14" s="140">
        <v>32056.1</v>
      </c>
      <c r="F14" s="2">
        <f t="shared" si="0"/>
        <v>-1387.5999999999985</v>
      </c>
      <c r="G14" s="148">
        <f t="shared" si="1"/>
        <v>95.85093754578591</v>
      </c>
      <c r="H14" s="151"/>
      <c r="I14" s="150"/>
    </row>
    <row r="15" spans="1:9" ht="24.75" customHeight="1">
      <c r="A15" s="82">
        <v>7</v>
      </c>
      <c r="B15" s="124" t="s">
        <v>210</v>
      </c>
      <c r="C15" s="138"/>
      <c r="D15" s="138"/>
      <c r="E15" s="140">
        <v>22</v>
      </c>
      <c r="F15" s="2">
        <f t="shared" si="0"/>
        <v>22</v>
      </c>
      <c r="G15" s="148"/>
      <c r="H15" s="152"/>
      <c r="I15" s="150"/>
    </row>
    <row r="16" spans="1:9" ht="25.5">
      <c r="A16" s="82">
        <v>8</v>
      </c>
      <c r="B16" s="124" t="s">
        <v>211</v>
      </c>
      <c r="C16" s="138">
        <v>2880.5</v>
      </c>
      <c r="D16" s="138">
        <v>3285.6</v>
      </c>
      <c r="E16" s="140">
        <v>3953.3</v>
      </c>
      <c r="F16" s="2">
        <f t="shared" si="0"/>
        <v>667.7000000000003</v>
      </c>
      <c r="G16" s="148">
        <f t="shared" si="1"/>
        <v>120.3220112003896</v>
      </c>
      <c r="I16" s="150"/>
    </row>
    <row r="17" spans="1:9" ht="29.25" customHeight="1">
      <c r="A17" s="82">
        <v>9</v>
      </c>
      <c r="B17" s="124" t="s">
        <v>212</v>
      </c>
      <c r="C17" s="138">
        <v>39333.3</v>
      </c>
      <c r="D17" s="138">
        <v>39331.2</v>
      </c>
      <c r="E17" s="140">
        <v>38105.8</v>
      </c>
      <c r="F17" s="2">
        <f t="shared" si="0"/>
        <v>-1225.3999999999942</v>
      </c>
      <c r="G17" s="148">
        <f t="shared" si="1"/>
        <v>96.88440728988692</v>
      </c>
      <c r="I17" s="150"/>
    </row>
    <row r="18" spans="1:9" ht="25.5">
      <c r="A18" s="82">
        <v>10</v>
      </c>
      <c r="B18" s="124" t="s">
        <v>213</v>
      </c>
      <c r="C18" s="138">
        <v>75.3</v>
      </c>
      <c r="D18" s="138">
        <v>75.3</v>
      </c>
      <c r="E18" s="140">
        <v>180.9</v>
      </c>
      <c r="F18" s="2">
        <f t="shared" si="0"/>
        <v>105.60000000000001</v>
      </c>
      <c r="G18" s="148">
        <f t="shared" si="1"/>
        <v>240.2390438247012</v>
      </c>
      <c r="H18" s="151"/>
      <c r="I18" s="150"/>
    </row>
    <row r="19" spans="1:9" ht="21" customHeight="1">
      <c r="A19" s="82">
        <v>11</v>
      </c>
      <c r="B19" s="9" t="s">
        <v>83</v>
      </c>
      <c r="C19" s="138">
        <v>494.4</v>
      </c>
      <c r="D19" s="138">
        <v>504.4</v>
      </c>
      <c r="E19" s="140">
        <v>683.9</v>
      </c>
      <c r="F19" s="2">
        <f t="shared" si="0"/>
        <v>179.5</v>
      </c>
      <c r="G19" s="148">
        <f t="shared" si="1"/>
        <v>135.58683584456782</v>
      </c>
      <c r="H19" s="151"/>
      <c r="I19" s="150"/>
    </row>
    <row r="20" spans="1:9" ht="45.75" customHeight="1">
      <c r="A20" s="82">
        <v>12</v>
      </c>
      <c r="B20" s="128" t="s">
        <v>245</v>
      </c>
      <c r="C20" s="138"/>
      <c r="D20" s="138"/>
      <c r="E20" s="139">
        <v>11.6</v>
      </c>
      <c r="F20" s="2">
        <f t="shared" si="0"/>
        <v>11.6</v>
      </c>
      <c r="G20" s="148"/>
      <c r="H20" s="151"/>
      <c r="I20" s="150"/>
    </row>
    <row r="21" spans="1:8" ht="22.5" customHeight="1">
      <c r="A21" s="82">
        <v>13</v>
      </c>
      <c r="B21" s="9" t="s">
        <v>82</v>
      </c>
      <c r="C21" s="138">
        <v>42013.4</v>
      </c>
      <c r="D21" s="138">
        <v>43866.3</v>
      </c>
      <c r="E21" s="139">
        <v>45543</v>
      </c>
      <c r="F21" s="2">
        <f t="shared" si="0"/>
        <v>1676.699999999997</v>
      </c>
      <c r="G21" s="148">
        <f t="shared" si="1"/>
        <v>103.82229638697586</v>
      </c>
      <c r="H21" s="149"/>
    </row>
    <row r="22" spans="1:8" ht="39" customHeight="1">
      <c r="A22" s="82">
        <v>14</v>
      </c>
      <c r="B22" s="128" t="s">
        <v>214</v>
      </c>
      <c r="C22" s="138">
        <v>0</v>
      </c>
      <c r="D22" s="138">
        <v>0</v>
      </c>
      <c r="E22" s="139">
        <v>0</v>
      </c>
      <c r="F22" s="2">
        <f t="shared" si="0"/>
        <v>0</v>
      </c>
      <c r="G22" s="148"/>
      <c r="H22" s="149"/>
    </row>
    <row r="23" spans="1:8" ht="42.75" customHeight="1">
      <c r="A23" s="82">
        <v>15</v>
      </c>
      <c r="B23" s="124" t="s">
        <v>246</v>
      </c>
      <c r="C23" s="138">
        <v>5</v>
      </c>
      <c r="D23" s="138">
        <v>99.7</v>
      </c>
      <c r="E23" s="141">
        <v>193.9</v>
      </c>
      <c r="F23" s="2">
        <f t="shared" si="0"/>
        <v>94.2</v>
      </c>
      <c r="G23" s="148">
        <f t="shared" si="1"/>
        <v>194.48345035105316</v>
      </c>
      <c r="H23" s="129"/>
    </row>
    <row r="24" spans="1:8" ht="24" customHeight="1">
      <c r="A24" s="82">
        <v>16</v>
      </c>
      <c r="B24" s="124" t="s">
        <v>216</v>
      </c>
      <c r="C24" s="138">
        <v>2181.3</v>
      </c>
      <c r="D24" s="138">
        <v>2200.6</v>
      </c>
      <c r="E24" s="139">
        <v>1947.9</v>
      </c>
      <c r="F24" s="2">
        <f t="shared" si="0"/>
        <v>-252.69999999999982</v>
      </c>
      <c r="G24" s="148">
        <f t="shared" si="1"/>
        <v>88.5167681541398</v>
      </c>
      <c r="H24" s="149"/>
    </row>
    <row r="25" spans="1:8" ht="38.25">
      <c r="A25" s="82">
        <v>17</v>
      </c>
      <c r="B25" s="124" t="s">
        <v>217</v>
      </c>
      <c r="C25" s="138">
        <v>646.1</v>
      </c>
      <c r="D25" s="138">
        <v>646.1</v>
      </c>
      <c r="E25" s="139">
        <v>296.5</v>
      </c>
      <c r="F25" s="2">
        <f t="shared" si="0"/>
        <v>-349.6</v>
      </c>
      <c r="G25" s="148">
        <f t="shared" si="1"/>
        <v>45.890728989320536</v>
      </c>
      <c r="H25" s="149"/>
    </row>
    <row r="26" spans="1:8" ht="15.75">
      <c r="A26" s="82">
        <v>18</v>
      </c>
      <c r="B26" s="130" t="s">
        <v>81</v>
      </c>
      <c r="C26" s="138">
        <v>16.8</v>
      </c>
      <c r="D26" s="138">
        <v>16.8</v>
      </c>
      <c r="E26" s="139">
        <v>12</v>
      </c>
      <c r="F26" s="2">
        <f t="shared" si="0"/>
        <v>-4.800000000000001</v>
      </c>
      <c r="G26" s="148">
        <f t="shared" si="1"/>
        <v>71.42857142857143</v>
      </c>
      <c r="H26" s="149"/>
    </row>
    <row r="27" spans="1:8" ht="15.75">
      <c r="A27" s="82">
        <v>19</v>
      </c>
      <c r="B27" s="130" t="s">
        <v>80</v>
      </c>
      <c r="C27" s="138">
        <v>0</v>
      </c>
      <c r="D27" s="138">
        <v>54.8</v>
      </c>
      <c r="E27" s="139">
        <v>736</v>
      </c>
      <c r="F27" s="2">
        <f t="shared" si="0"/>
        <v>681.2</v>
      </c>
      <c r="G27" s="148">
        <f t="shared" si="1"/>
        <v>1343.0656934306571</v>
      </c>
      <c r="H27" s="149"/>
    </row>
    <row r="28" spans="1:8" ht="16.5" thickBot="1">
      <c r="A28" s="82">
        <v>20</v>
      </c>
      <c r="B28" s="130" t="s">
        <v>247</v>
      </c>
      <c r="C28" s="138">
        <v>0</v>
      </c>
      <c r="D28" s="138">
        <v>0</v>
      </c>
      <c r="E28" s="139">
        <v>22.7</v>
      </c>
      <c r="F28" s="2">
        <f t="shared" si="0"/>
        <v>22.7</v>
      </c>
      <c r="G28" s="148"/>
      <c r="H28" s="149"/>
    </row>
    <row r="29" spans="1:8" ht="15.75" customHeight="1" hidden="1">
      <c r="A29" s="82">
        <v>22</v>
      </c>
      <c r="B29" s="130" t="s">
        <v>247</v>
      </c>
      <c r="C29" s="153"/>
      <c r="D29" s="154"/>
      <c r="E29" s="154"/>
      <c r="F29" s="2">
        <f>E29-D29</f>
        <v>0</v>
      </c>
      <c r="G29" s="148" t="e">
        <f t="shared" si="1"/>
        <v>#DIV/0!</v>
      </c>
      <c r="H29" s="149"/>
    </row>
    <row r="30" spans="1:8" ht="16.5" customHeight="1" hidden="1" thickBot="1">
      <c r="A30" s="155">
        <v>23</v>
      </c>
      <c r="B30" s="131" t="s">
        <v>247</v>
      </c>
      <c r="C30" s="156"/>
      <c r="D30" s="157"/>
      <c r="E30" s="158"/>
      <c r="F30" s="145">
        <f>E30-D30</f>
        <v>0</v>
      </c>
      <c r="G30" s="148" t="e">
        <f t="shared" si="1"/>
        <v>#DIV/0!</v>
      </c>
      <c r="H30" s="149"/>
    </row>
    <row r="31" spans="1:8" ht="17.25" customHeight="1" thickBot="1">
      <c r="A31" s="497" t="s">
        <v>79</v>
      </c>
      <c r="B31" s="498"/>
      <c r="C31" s="159">
        <f>SUM(C9:C30)</f>
        <v>322689.99999999994</v>
      </c>
      <c r="D31" s="159">
        <f>SUM(D9:D30)</f>
        <v>325738.79999999993</v>
      </c>
      <c r="E31" s="132">
        <f>SUM(E9:E30)</f>
        <v>337536.3000000001</v>
      </c>
      <c r="F31" s="132">
        <f>SUM(F9:F30)</f>
        <v>11797.500000000027</v>
      </c>
      <c r="G31" s="160">
        <f>E31/D31*100</f>
        <v>103.62176688807112</v>
      </c>
      <c r="H31" s="149"/>
    </row>
    <row r="32" spans="1:8" ht="16.5" customHeight="1" thickBot="1">
      <c r="A32" s="499" t="s">
        <v>218</v>
      </c>
      <c r="B32" s="499"/>
      <c r="C32" s="499"/>
      <c r="D32" s="499"/>
      <c r="E32" s="499"/>
      <c r="F32" s="499"/>
      <c r="G32" s="499"/>
      <c r="H32" s="149"/>
    </row>
    <row r="33" spans="1:8" ht="12.75" customHeight="1">
      <c r="A33" s="502"/>
      <c r="B33" s="484"/>
      <c r="C33" s="476" t="s">
        <v>243</v>
      </c>
      <c r="D33" s="478" t="s">
        <v>244</v>
      </c>
      <c r="E33" s="478" t="s">
        <v>261</v>
      </c>
      <c r="F33" s="480" t="s">
        <v>66</v>
      </c>
      <c r="G33" s="481"/>
      <c r="H33" s="149"/>
    </row>
    <row r="34" spans="1:8" ht="39" customHeight="1">
      <c r="A34" s="503"/>
      <c r="B34" s="485"/>
      <c r="C34" s="477"/>
      <c r="D34" s="479"/>
      <c r="E34" s="479"/>
      <c r="F34" s="482"/>
      <c r="G34" s="483"/>
      <c r="H34" s="149"/>
    </row>
    <row r="35" spans="1:8" ht="30.75" customHeight="1" hidden="1">
      <c r="A35" s="161"/>
      <c r="B35" s="9" t="s">
        <v>219</v>
      </c>
      <c r="C35" s="162"/>
      <c r="D35" s="133"/>
      <c r="E35" s="137"/>
      <c r="F35" s="508"/>
      <c r="G35" s="509"/>
      <c r="H35" s="149"/>
    </row>
    <row r="36" spans="1:8" ht="18.75" customHeight="1">
      <c r="A36" s="82"/>
      <c r="B36" s="134" t="s">
        <v>220</v>
      </c>
      <c r="C36" s="138"/>
      <c r="D36" s="202">
        <v>285</v>
      </c>
      <c r="E36" s="202">
        <v>1213.9</v>
      </c>
      <c r="F36" s="472">
        <f aca="true" t="shared" si="2" ref="F36:F43">E36-D36</f>
        <v>928.9000000000001</v>
      </c>
      <c r="G36" s="473"/>
      <c r="H36" s="149"/>
    </row>
    <row r="37" spans="1:8" ht="38.25" customHeight="1">
      <c r="A37" s="82"/>
      <c r="B37" s="134" t="s">
        <v>78</v>
      </c>
      <c r="C37" s="138"/>
      <c r="D37" s="202">
        <v>9.7</v>
      </c>
      <c r="E37" s="202">
        <v>56</v>
      </c>
      <c r="F37" s="472">
        <f t="shared" si="2"/>
        <v>46.3</v>
      </c>
      <c r="G37" s="473"/>
      <c r="H37" s="149"/>
    </row>
    <row r="38" spans="1:8" ht="18" customHeight="1" thickBot="1">
      <c r="A38" s="84"/>
      <c r="B38" s="163" t="s">
        <v>92</v>
      </c>
      <c r="C38" s="142">
        <v>11</v>
      </c>
      <c r="D38" s="203">
        <v>166.2</v>
      </c>
      <c r="E38" s="204">
        <v>339.3</v>
      </c>
      <c r="F38" s="472">
        <f t="shared" si="2"/>
        <v>173.10000000000002</v>
      </c>
      <c r="G38" s="473"/>
      <c r="H38" s="149"/>
    </row>
    <row r="39" spans="1:8" ht="15" customHeight="1" thickBot="1">
      <c r="A39" s="164"/>
      <c r="B39" s="165" t="s">
        <v>77</v>
      </c>
      <c r="C39" s="166">
        <f>C40+C42+C41</f>
        <v>2379</v>
      </c>
      <c r="D39" s="167">
        <f>D40+D41+D42</f>
        <v>12192.8</v>
      </c>
      <c r="E39" s="166">
        <f>E40+E41+E42</f>
        <v>14433.7</v>
      </c>
      <c r="F39" s="500">
        <f t="shared" si="2"/>
        <v>2240.9000000000015</v>
      </c>
      <c r="G39" s="501"/>
      <c r="H39" s="149"/>
    </row>
    <row r="40" spans="1:8" ht="38.25" customHeight="1">
      <c r="A40" s="169"/>
      <c r="B40" s="170" t="s">
        <v>76</v>
      </c>
      <c r="C40" s="143"/>
      <c r="D40" s="205">
        <v>239.8</v>
      </c>
      <c r="E40" s="205">
        <v>552.5</v>
      </c>
      <c r="F40" s="472">
        <f t="shared" si="2"/>
        <v>312.7</v>
      </c>
      <c r="G40" s="473"/>
      <c r="H40" s="149"/>
    </row>
    <row r="41" spans="1:8" ht="20.25" customHeight="1">
      <c r="A41" s="84"/>
      <c r="B41" s="135" t="s">
        <v>221</v>
      </c>
      <c r="C41" s="144"/>
      <c r="D41" s="204">
        <v>2603.5</v>
      </c>
      <c r="E41" s="202">
        <v>4272.8</v>
      </c>
      <c r="F41" s="472">
        <f t="shared" si="2"/>
        <v>1669.3000000000002</v>
      </c>
      <c r="G41" s="473"/>
      <c r="H41" s="149"/>
    </row>
    <row r="42" spans="1:8" ht="17.25" customHeight="1" thickBot="1">
      <c r="A42" s="84"/>
      <c r="B42" s="136" t="s">
        <v>75</v>
      </c>
      <c r="C42" s="144">
        <v>2379</v>
      </c>
      <c r="D42" s="204">
        <v>9349.5</v>
      </c>
      <c r="E42" s="204">
        <v>9608.4</v>
      </c>
      <c r="F42" s="472">
        <f t="shared" si="2"/>
        <v>258.89999999999964</v>
      </c>
      <c r="G42" s="473"/>
      <c r="H42" s="149"/>
    </row>
    <row r="43" spans="1:8" ht="29.25" customHeight="1" thickBot="1">
      <c r="A43" s="474" t="s">
        <v>74</v>
      </c>
      <c r="B43" s="475"/>
      <c r="C43" s="171">
        <f>C36+C37+C38+C39+C35</f>
        <v>2390</v>
      </c>
      <c r="D43" s="168">
        <f>D36+D37+D38+D39+D35</f>
        <v>12653.699999999999</v>
      </c>
      <c r="E43" s="168">
        <f>E35+E36+E37+E38+E39</f>
        <v>16042.900000000001</v>
      </c>
      <c r="F43" s="500">
        <f t="shared" si="2"/>
        <v>3389.2000000000025</v>
      </c>
      <c r="G43" s="501"/>
      <c r="H43" s="149"/>
    </row>
    <row r="44" spans="1:7" ht="30.75" customHeight="1" hidden="1">
      <c r="A44" s="504" t="s">
        <v>73</v>
      </c>
      <c r="B44" s="504"/>
      <c r="C44" s="504"/>
      <c r="D44" s="504"/>
      <c r="E44" s="504"/>
      <c r="F44" s="504"/>
      <c r="G44" s="504"/>
    </row>
    <row r="45" spans="1:7" ht="30.75" customHeight="1" hidden="1">
      <c r="A45" s="504" t="s">
        <v>72</v>
      </c>
      <c r="B45" s="504"/>
      <c r="C45" s="504"/>
      <c r="D45" s="504"/>
      <c r="E45" s="504"/>
      <c r="F45" s="504"/>
      <c r="G45" s="504"/>
    </row>
    <row r="46" spans="1:7" ht="30.75" customHeight="1" hidden="1">
      <c r="A46" s="505" t="s">
        <v>71</v>
      </c>
      <c r="B46" s="506" t="s">
        <v>70</v>
      </c>
      <c r="C46" s="507" t="s">
        <v>69</v>
      </c>
      <c r="D46" s="506" t="s">
        <v>68</v>
      </c>
      <c r="E46" s="506" t="s">
        <v>67</v>
      </c>
      <c r="F46" s="1" t="s">
        <v>66</v>
      </c>
      <c r="G46" s="1" t="s">
        <v>65</v>
      </c>
    </row>
    <row r="47" spans="1:7" ht="30.75" customHeight="1" hidden="1">
      <c r="A47" s="505"/>
      <c r="B47" s="506"/>
      <c r="C47" s="507"/>
      <c r="D47" s="506"/>
      <c r="E47" s="506"/>
      <c r="F47" s="1" t="s">
        <v>64</v>
      </c>
      <c r="G47" s="4" t="s">
        <v>63</v>
      </c>
    </row>
    <row r="48" spans="1:7" ht="15.75" hidden="1">
      <c r="A48" s="4">
        <v>1</v>
      </c>
      <c r="B48" s="8" t="s">
        <v>62</v>
      </c>
      <c r="C48" s="172"/>
      <c r="D48" s="7"/>
      <c r="E48" s="7"/>
      <c r="F48" s="7">
        <f aca="true" t="shared" si="3" ref="F48:F54">E48-D48</f>
        <v>0</v>
      </c>
      <c r="G48" s="3" t="e">
        <f>E48/D48</f>
        <v>#DIV/0!</v>
      </c>
    </row>
    <row r="49" spans="1:7" ht="30.75" customHeight="1" hidden="1">
      <c r="A49" s="4">
        <v>2</v>
      </c>
      <c r="B49" s="11" t="s">
        <v>61</v>
      </c>
      <c r="C49" s="172"/>
      <c r="D49" s="7"/>
      <c r="E49" s="7"/>
      <c r="F49" s="7">
        <f t="shared" si="3"/>
        <v>0</v>
      </c>
      <c r="G49" s="3"/>
    </row>
    <row r="50" spans="1:7" ht="30.75" customHeight="1" hidden="1">
      <c r="A50" s="4">
        <v>3</v>
      </c>
      <c r="B50" s="8" t="s">
        <v>60</v>
      </c>
      <c r="C50" s="172"/>
      <c r="D50" s="7"/>
      <c r="E50" s="7"/>
      <c r="F50" s="7">
        <f t="shared" si="3"/>
        <v>0</v>
      </c>
      <c r="G50" s="3"/>
    </row>
    <row r="51" spans="1:7" ht="15.75" hidden="1">
      <c r="A51" s="4">
        <v>4</v>
      </c>
      <c r="B51" s="8" t="s">
        <v>59</v>
      </c>
      <c r="C51" s="172"/>
      <c r="D51" s="7"/>
      <c r="E51" s="7"/>
      <c r="F51" s="7">
        <f t="shared" si="3"/>
        <v>0</v>
      </c>
      <c r="G51" s="3"/>
    </row>
    <row r="52" spans="1:7" ht="15.75" hidden="1">
      <c r="A52" s="4"/>
      <c r="B52" s="8"/>
      <c r="C52" s="172"/>
      <c r="D52" s="7">
        <v>0</v>
      </c>
      <c r="E52" s="7">
        <v>0</v>
      </c>
      <c r="F52" s="7">
        <f t="shared" si="3"/>
        <v>0</v>
      </c>
      <c r="G52" s="3"/>
    </row>
    <row r="53" spans="1:7" ht="30.75" customHeight="1" hidden="1">
      <c r="A53" s="4"/>
      <c r="B53" s="10"/>
      <c r="C53" s="172"/>
      <c r="D53" s="7">
        <v>0</v>
      </c>
      <c r="E53" s="7">
        <v>0</v>
      </c>
      <c r="F53" s="7">
        <f t="shared" si="3"/>
        <v>0</v>
      </c>
      <c r="G53" s="3"/>
    </row>
    <row r="54" spans="1:7" ht="15.75" hidden="1">
      <c r="A54" s="9"/>
      <c r="B54" s="8" t="s">
        <v>24</v>
      </c>
      <c r="C54" s="172">
        <f>SUM(C48:C52)</f>
        <v>0</v>
      </c>
      <c r="D54" s="7">
        <f>SUM(D48:D53)</f>
        <v>0</v>
      </c>
      <c r="E54" s="7">
        <f>SUM(E48:E53)</f>
        <v>0</v>
      </c>
      <c r="F54" s="7">
        <f t="shared" si="3"/>
        <v>0</v>
      </c>
      <c r="G54" s="3" t="e">
        <f>E54/D54</f>
        <v>#DIV/0!</v>
      </c>
    </row>
    <row r="55" spans="1:7" ht="12.75">
      <c r="A55" s="6"/>
      <c r="B55" s="5"/>
      <c r="C55" s="101"/>
      <c r="D55" s="5"/>
      <c r="E55" s="5"/>
      <c r="F55" s="5"/>
      <c r="G55" s="5"/>
    </row>
    <row r="57" ht="12.75">
      <c r="C57" s="175"/>
    </row>
  </sheetData>
  <sheetProtection/>
  <mergeCells count="35">
    <mergeCell ref="A44:G44"/>
    <mergeCell ref="A46:A47"/>
    <mergeCell ref="B46:B47"/>
    <mergeCell ref="C46:C47"/>
    <mergeCell ref="D46:D47"/>
    <mergeCell ref="E46:E47"/>
    <mergeCell ref="A45:G45"/>
    <mergeCell ref="B7:B8"/>
    <mergeCell ref="C7:C8"/>
    <mergeCell ref="A31:B31"/>
    <mergeCell ref="A32:G32"/>
    <mergeCell ref="F36:G36"/>
    <mergeCell ref="F37:G37"/>
    <mergeCell ref="A33:A34"/>
    <mergeCell ref="F35:G35"/>
    <mergeCell ref="D7:D8"/>
    <mergeCell ref="E7:E8"/>
    <mergeCell ref="G7:G8"/>
    <mergeCell ref="F7:F8"/>
    <mergeCell ref="F40:G40"/>
    <mergeCell ref="B3:H3"/>
    <mergeCell ref="E33:E34"/>
    <mergeCell ref="A4:G4"/>
    <mergeCell ref="A5:G5"/>
    <mergeCell ref="A7:A8"/>
    <mergeCell ref="F41:G41"/>
    <mergeCell ref="F42:G42"/>
    <mergeCell ref="A43:B43"/>
    <mergeCell ref="C33:C34"/>
    <mergeCell ref="D33:D34"/>
    <mergeCell ref="F33:G34"/>
    <mergeCell ref="B33:B34"/>
    <mergeCell ref="F38:G38"/>
    <mergeCell ref="F39:G39"/>
    <mergeCell ref="F43:G43"/>
  </mergeCells>
  <printOptions horizontalCentered="1"/>
  <pageMargins left="0" right="0" top="0" bottom="0" header="0.5118110236220472" footer="0.5118110236220472"/>
  <pageSetup horizontalDpi="300" verticalDpi="300" orientation="portrait" paperSize="9" scale="8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F85"/>
  <sheetViews>
    <sheetView view="pageBreakPreview" zoomScale="75" zoomScaleNormal="69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7" sqref="G7"/>
    </sheetView>
  </sheetViews>
  <sheetFormatPr defaultColWidth="9.00390625" defaultRowHeight="12.75"/>
  <cols>
    <col min="1" max="1" width="6.875" style="178" customWidth="1"/>
    <col min="2" max="2" width="36.375" style="181" customWidth="1"/>
    <col min="3" max="3" width="22.00390625" style="178" customWidth="1"/>
    <col min="4" max="4" width="24.625" style="178" customWidth="1"/>
    <col min="5" max="5" width="22.00390625" style="178" customWidth="1"/>
    <col min="6" max="6" width="18.625" style="178" customWidth="1"/>
    <col min="7" max="7" width="19.75390625" style="178" customWidth="1"/>
    <col min="8" max="8" width="15.375" style="178" customWidth="1"/>
    <col min="9" max="10" width="18.75390625" style="178" customWidth="1"/>
    <col min="11" max="11" width="18.875" style="178" customWidth="1"/>
    <col min="12" max="12" width="15.75390625" style="178" customWidth="1"/>
    <col min="13" max="13" width="15.125" style="178" customWidth="1"/>
    <col min="14" max="14" width="13.375" style="178" customWidth="1"/>
    <col min="15" max="15" width="14.875" style="178" customWidth="1"/>
    <col min="16" max="16" width="18.25390625" style="178" customWidth="1"/>
    <col min="17" max="17" width="22.00390625" style="178" customWidth="1"/>
    <col min="18" max="18" width="22.625" style="182" customWidth="1"/>
    <col min="19" max="19" width="22.25390625" style="182" customWidth="1"/>
    <col min="20" max="20" width="21.375" style="182" customWidth="1"/>
    <col min="21" max="21" width="21.125" style="178" customWidth="1"/>
    <col min="22" max="22" width="20.375" style="178" customWidth="1"/>
    <col min="23" max="23" width="17.25390625" style="178" customWidth="1"/>
    <col min="24" max="24" width="20.125" style="178" customWidth="1"/>
    <col min="25" max="25" width="20.00390625" style="178" customWidth="1"/>
    <col min="26" max="26" width="22.625" style="178" customWidth="1"/>
    <col min="27" max="27" width="21.875" style="178" customWidth="1"/>
    <col min="28" max="28" width="22.875" style="178" customWidth="1"/>
    <col min="29" max="29" width="19.00390625" style="178" customWidth="1"/>
    <col min="30" max="30" width="19.375" style="178" customWidth="1"/>
    <col min="31" max="31" width="18.875" style="178" customWidth="1"/>
    <col min="32" max="32" width="20.00390625" style="178" customWidth="1"/>
    <col min="33" max="33" width="19.00390625" style="182" customWidth="1"/>
    <col min="34" max="34" width="21.125" style="182" customWidth="1"/>
    <col min="35" max="35" width="20.625" style="178" customWidth="1"/>
    <col min="36" max="36" width="22.375" style="182" customWidth="1"/>
    <col min="37" max="37" width="22.75390625" style="182" customWidth="1"/>
    <col min="38" max="38" width="21.25390625" style="178" customWidth="1"/>
    <col min="39" max="39" width="16.875" style="182" customWidth="1"/>
    <col min="40" max="40" width="16.375" style="182" customWidth="1"/>
    <col min="41" max="41" width="17.25390625" style="178" customWidth="1"/>
    <col min="42" max="42" width="14.25390625" style="178" hidden="1" customWidth="1"/>
    <col min="43" max="43" width="14.75390625" style="178" hidden="1" customWidth="1"/>
    <col min="44" max="44" width="12.00390625" style="178" hidden="1" customWidth="1"/>
    <col min="45" max="45" width="17.00390625" style="178" customWidth="1"/>
    <col min="46" max="46" width="15.875" style="178" customWidth="1"/>
    <col min="47" max="47" width="15.75390625" style="178" customWidth="1"/>
    <col min="48" max="48" width="14.75390625" style="178" customWidth="1"/>
    <col min="49" max="50" width="13.25390625" style="178" customWidth="1"/>
    <col min="51" max="51" width="20.125" style="178" customWidth="1"/>
    <col min="52" max="52" width="20.375" style="178" customWidth="1"/>
    <col min="53" max="53" width="21.25390625" style="178" customWidth="1"/>
    <col min="54" max="56" width="18.625" style="178" customWidth="1"/>
    <col min="57" max="57" width="17.25390625" style="178" customWidth="1"/>
    <col min="58" max="58" width="18.25390625" style="178" customWidth="1"/>
    <col min="59" max="59" width="19.875" style="178" customWidth="1"/>
    <col min="60" max="60" width="23.00390625" style="178" customWidth="1"/>
    <col min="61" max="61" width="22.75390625" style="178" customWidth="1"/>
    <col min="62" max="63" width="13.375" style="178" hidden="1" customWidth="1"/>
    <col min="64" max="64" width="16.125" style="178" hidden="1" customWidth="1"/>
    <col min="65" max="65" width="15.625" style="178" hidden="1" customWidth="1"/>
    <col min="66" max="66" width="11.25390625" style="178" hidden="1" customWidth="1"/>
    <col min="67" max="67" width="17.00390625" style="178" hidden="1" customWidth="1"/>
    <col min="68" max="68" width="21.00390625" style="178" customWidth="1"/>
    <col min="69" max="69" width="21.375" style="178" customWidth="1"/>
    <col min="70" max="70" width="18.75390625" style="178" customWidth="1"/>
    <col min="71" max="71" width="22.875" style="178" customWidth="1"/>
    <col min="72" max="73" width="21.75390625" style="178" customWidth="1"/>
    <col min="74" max="74" width="20.375" style="178" customWidth="1"/>
    <col min="75" max="75" width="18.00390625" style="178" customWidth="1"/>
    <col min="76" max="77" width="18.75390625" style="178" customWidth="1"/>
    <col min="78" max="78" width="18.25390625" style="178" customWidth="1"/>
    <col min="79" max="79" width="20.25390625" style="178" customWidth="1"/>
    <col min="80" max="80" width="16.625" style="178" customWidth="1"/>
    <col min="81" max="81" width="26.875" style="178" customWidth="1"/>
    <col min="82" max="82" width="24.625" style="178" customWidth="1"/>
    <col min="83" max="83" width="23.125" style="178" customWidth="1"/>
    <col min="84" max="84" width="19.75390625" style="178" customWidth="1"/>
    <col min="85" max="16384" width="9.125" style="178" customWidth="1"/>
  </cols>
  <sheetData>
    <row r="1" spans="1:84" ht="33" customHeight="1">
      <c r="A1" s="176"/>
      <c r="B1" s="177"/>
      <c r="C1" s="510" t="s">
        <v>89</v>
      </c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176"/>
      <c r="Q1" s="176"/>
      <c r="R1" s="206"/>
      <c r="S1" s="206"/>
      <c r="T1" s="20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206"/>
      <c r="AH1" s="206"/>
      <c r="AI1" s="176"/>
      <c r="AJ1" s="206"/>
      <c r="AK1" s="206"/>
      <c r="AL1" s="176"/>
      <c r="AM1" s="206"/>
      <c r="AN1" s="20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</row>
    <row r="2" spans="1:84" ht="33" customHeight="1">
      <c r="A2" s="176"/>
      <c r="B2" s="179"/>
      <c r="C2" s="510" t="s">
        <v>262</v>
      </c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176"/>
      <c r="Q2" s="176"/>
      <c r="R2" s="206"/>
      <c r="S2" s="206"/>
      <c r="T2" s="20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206"/>
      <c r="AH2" s="206"/>
      <c r="AI2" s="176"/>
      <c r="AJ2" s="206"/>
      <c r="AK2" s="206"/>
      <c r="AL2" s="176"/>
      <c r="AM2" s="206"/>
      <c r="AN2" s="20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</row>
    <row r="3" spans="1:84" ht="15.75">
      <c r="A3" s="176"/>
      <c r="B3" s="179"/>
      <c r="C3" s="179"/>
      <c r="D3" s="179"/>
      <c r="E3" s="179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9" t="s">
        <v>0</v>
      </c>
      <c r="R3" s="318"/>
      <c r="S3" s="318"/>
      <c r="T3" s="318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518" t="s">
        <v>222</v>
      </c>
      <c r="AH3" s="518"/>
      <c r="AI3" s="518"/>
      <c r="AJ3" s="518"/>
      <c r="AK3" s="518"/>
      <c r="AL3" s="518"/>
      <c r="AM3" s="518"/>
      <c r="AN3" s="518"/>
      <c r="AO3" s="518"/>
      <c r="AP3" s="176"/>
      <c r="AQ3" s="176"/>
      <c r="AR3" s="179" t="s">
        <v>0</v>
      </c>
      <c r="AS3" s="176"/>
      <c r="AT3" s="176"/>
      <c r="AU3" s="179" t="s">
        <v>0</v>
      </c>
      <c r="AV3" s="179"/>
      <c r="AW3" s="179"/>
      <c r="AX3" s="179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9" t="s">
        <v>0</v>
      </c>
    </row>
    <row r="4" spans="1:84" ht="160.5" customHeight="1">
      <c r="A4" s="523"/>
      <c r="B4" s="524" t="s">
        <v>93</v>
      </c>
      <c r="C4" s="514" t="s">
        <v>207</v>
      </c>
      <c r="D4" s="514"/>
      <c r="E4" s="514"/>
      <c r="F4" s="514" t="s">
        <v>223</v>
      </c>
      <c r="G4" s="514"/>
      <c r="H4" s="514"/>
      <c r="I4" s="514" t="s">
        <v>224</v>
      </c>
      <c r="J4" s="514"/>
      <c r="K4" s="514"/>
      <c r="L4" s="514" t="s">
        <v>225</v>
      </c>
      <c r="M4" s="514"/>
      <c r="N4" s="514"/>
      <c r="O4" s="514" t="s">
        <v>84</v>
      </c>
      <c r="P4" s="514"/>
      <c r="Q4" s="514"/>
      <c r="R4" s="520" t="s">
        <v>226</v>
      </c>
      <c r="S4" s="520"/>
      <c r="T4" s="520"/>
      <c r="U4" s="514" t="s">
        <v>227</v>
      </c>
      <c r="V4" s="514"/>
      <c r="W4" s="517"/>
      <c r="X4" s="514" t="s">
        <v>228</v>
      </c>
      <c r="Y4" s="514"/>
      <c r="Z4" s="517"/>
      <c r="AA4" s="514" t="s">
        <v>229</v>
      </c>
      <c r="AB4" s="514"/>
      <c r="AC4" s="514"/>
      <c r="AD4" s="514" t="s">
        <v>230</v>
      </c>
      <c r="AE4" s="517"/>
      <c r="AF4" s="517"/>
      <c r="AG4" s="520" t="s">
        <v>231</v>
      </c>
      <c r="AH4" s="520"/>
      <c r="AI4" s="520"/>
      <c r="AJ4" s="520" t="s">
        <v>90</v>
      </c>
      <c r="AK4" s="520"/>
      <c r="AL4" s="520"/>
      <c r="AM4" s="520" t="s">
        <v>232</v>
      </c>
      <c r="AN4" s="520"/>
      <c r="AO4" s="520"/>
      <c r="AP4" s="520" t="s">
        <v>233</v>
      </c>
      <c r="AQ4" s="520"/>
      <c r="AR4" s="520"/>
      <c r="AS4" s="520" t="s">
        <v>91</v>
      </c>
      <c r="AT4" s="520"/>
      <c r="AU4" s="520"/>
      <c r="AV4" s="514" t="s">
        <v>245</v>
      </c>
      <c r="AW4" s="514"/>
      <c r="AX4" s="514"/>
      <c r="AY4" s="514" t="s">
        <v>82</v>
      </c>
      <c r="AZ4" s="514"/>
      <c r="BA4" s="514"/>
      <c r="BB4" s="514" t="s">
        <v>234</v>
      </c>
      <c r="BC4" s="516"/>
      <c r="BD4" s="516"/>
      <c r="BE4" s="514" t="s">
        <v>215</v>
      </c>
      <c r="BF4" s="514"/>
      <c r="BG4" s="517"/>
      <c r="BH4" s="514" t="s">
        <v>235</v>
      </c>
      <c r="BI4" s="514"/>
      <c r="BJ4" s="517"/>
      <c r="BK4" s="517"/>
      <c r="BL4" s="517"/>
      <c r="BM4" s="517"/>
      <c r="BN4" s="517"/>
      <c r="BO4" s="517"/>
      <c r="BP4" s="517"/>
      <c r="BQ4" s="514" t="s">
        <v>217</v>
      </c>
      <c r="BR4" s="514"/>
      <c r="BS4" s="517"/>
      <c r="BT4" s="514" t="s">
        <v>81</v>
      </c>
      <c r="BU4" s="514"/>
      <c r="BV4" s="517"/>
      <c r="BW4" s="514" t="s">
        <v>80</v>
      </c>
      <c r="BX4" s="517"/>
      <c r="BY4" s="517"/>
      <c r="BZ4" s="514" t="s">
        <v>248</v>
      </c>
      <c r="CA4" s="517"/>
      <c r="CB4" s="517"/>
      <c r="CC4" s="514" t="s">
        <v>236</v>
      </c>
      <c r="CD4" s="513"/>
      <c r="CE4" s="513"/>
      <c r="CF4" s="513"/>
    </row>
    <row r="5" spans="1:84" ht="24.75" customHeight="1">
      <c r="A5" s="523"/>
      <c r="B5" s="524"/>
      <c r="C5" s="512">
        <v>11010000</v>
      </c>
      <c r="D5" s="512"/>
      <c r="E5" s="512"/>
      <c r="F5" s="512">
        <v>11020000</v>
      </c>
      <c r="G5" s="512"/>
      <c r="H5" s="512"/>
      <c r="I5" s="512">
        <v>13010000</v>
      </c>
      <c r="J5" s="512"/>
      <c r="K5" s="512"/>
      <c r="L5" s="512">
        <v>13020000</v>
      </c>
      <c r="M5" s="513"/>
      <c r="N5" s="513"/>
      <c r="O5" s="512">
        <v>13030000</v>
      </c>
      <c r="P5" s="512"/>
      <c r="Q5" s="512"/>
      <c r="R5" s="522">
        <v>14000000</v>
      </c>
      <c r="S5" s="522"/>
      <c r="T5" s="522"/>
      <c r="U5" s="519">
        <v>14021900</v>
      </c>
      <c r="V5" s="519"/>
      <c r="W5" s="513"/>
      <c r="X5" s="519">
        <v>14031900</v>
      </c>
      <c r="Y5" s="519"/>
      <c r="Z5" s="515"/>
      <c r="AA5" s="512">
        <v>14040000</v>
      </c>
      <c r="AB5" s="512"/>
      <c r="AC5" s="512"/>
      <c r="AD5" s="512">
        <v>16010000</v>
      </c>
      <c r="AE5" s="513"/>
      <c r="AF5" s="513"/>
      <c r="AG5" s="521">
        <v>18010000</v>
      </c>
      <c r="AH5" s="521"/>
      <c r="AI5" s="521"/>
      <c r="AJ5" s="521"/>
      <c r="AK5" s="521"/>
      <c r="AL5" s="521"/>
      <c r="AM5" s="521"/>
      <c r="AN5" s="521"/>
      <c r="AO5" s="521"/>
      <c r="AP5" s="521">
        <v>18020000</v>
      </c>
      <c r="AQ5" s="521"/>
      <c r="AR5" s="521"/>
      <c r="AS5" s="521">
        <v>18030000</v>
      </c>
      <c r="AT5" s="521"/>
      <c r="AU5" s="521"/>
      <c r="AV5" s="512">
        <v>18040000</v>
      </c>
      <c r="AW5" s="512"/>
      <c r="AX5" s="512"/>
      <c r="AY5" s="512">
        <v>18050000</v>
      </c>
      <c r="AZ5" s="512"/>
      <c r="BA5" s="512"/>
      <c r="BB5" s="512">
        <v>21010000</v>
      </c>
      <c r="BC5" s="515"/>
      <c r="BD5" s="515"/>
      <c r="BE5" s="512">
        <v>21080000</v>
      </c>
      <c r="BF5" s="512"/>
      <c r="BG5" s="513"/>
      <c r="BH5" s="512">
        <v>22010000</v>
      </c>
      <c r="BI5" s="512"/>
      <c r="BJ5" s="513"/>
      <c r="BK5" s="513"/>
      <c r="BL5" s="513"/>
      <c r="BM5" s="513"/>
      <c r="BN5" s="513"/>
      <c r="BO5" s="513"/>
      <c r="BP5" s="513"/>
      <c r="BQ5" s="512">
        <v>22080000</v>
      </c>
      <c r="BR5" s="512"/>
      <c r="BS5" s="513"/>
      <c r="BT5" s="512">
        <v>22090000</v>
      </c>
      <c r="BU5" s="512"/>
      <c r="BV5" s="513"/>
      <c r="BW5" s="512">
        <v>24060000</v>
      </c>
      <c r="BX5" s="512"/>
      <c r="BY5" s="513"/>
      <c r="BZ5" s="512">
        <v>31010200</v>
      </c>
      <c r="CA5" s="512"/>
      <c r="CB5" s="513"/>
      <c r="CC5" s="513"/>
      <c r="CD5" s="513"/>
      <c r="CE5" s="513"/>
      <c r="CF5" s="513"/>
    </row>
    <row r="6" spans="1:84" ht="78" customHeight="1">
      <c r="A6" s="523"/>
      <c r="B6" s="524"/>
      <c r="C6" s="315" t="s">
        <v>263</v>
      </c>
      <c r="D6" s="315" t="s">
        <v>264</v>
      </c>
      <c r="E6" s="315" t="s">
        <v>94</v>
      </c>
      <c r="F6" s="315" t="s">
        <v>263</v>
      </c>
      <c r="G6" s="315" t="s">
        <v>264</v>
      </c>
      <c r="H6" s="315" t="s">
        <v>94</v>
      </c>
      <c r="I6" s="315" t="s">
        <v>263</v>
      </c>
      <c r="J6" s="315" t="s">
        <v>264</v>
      </c>
      <c r="K6" s="315" t="s">
        <v>94</v>
      </c>
      <c r="L6" s="315" t="s">
        <v>263</v>
      </c>
      <c r="M6" s="315" t="s">
        <v>264</v>
      </c>
      <c r="N6" s="315" t="s">
        <v>94</v>
      </c>
      <c r="O6" s="315" t="s">
        <v>263</v>
      </c>
      <c r="P6" s="315" t="s">
        <v>264</v>
      </c>
      <c r="Q6" s="315" t="s">
        <v>94</v>
      </c>
      <c r="R6" s="315" t="s">
        <v>263</v>
      </c>
      <c r="S6" s="315" t="s">
        <v>264</v>
      </c>
      <c r="T6" s="319" t="s">
        <v>94</v>
      </c>
      <c r="U6" s="315" t="s">
        <v>263</v>
      </c>
      <c r="V6" s="315" t="s">
        <v>264</v>
      </c>
      <c r="W6" s="315" t="s">
        <v>94</v>
      </c>
      <c r="X6" s="315" t="s">
        <v>263</v>
      </c>
      <c r="Y6" s="315" t="s">
        <v>264</v>
      </c>
      <c r="Z6" s="315" t="s">
        <v>94</v>
      </c>
      <c r="AA6" s="315" t="s">
        <v>263</v>
      </c>
      <c r="AB6" s="315" t="s">
        <v>264</v>
      </c>
      <c r="AC6" s="315" t="s">
        <v>94</v>
      </c>
      <c r="AD6" s="315" t="s">
        <v>263</v>
      </c>
      <c r="AE6" s="315" t="s">
        <v>264</v>
      </c>
      <c r="AF6" s="315" t="s">
        <v>94</v>
      </c>
      <c r="AG6" s="315" t="s">
        <v>263</v>
      </c>
      <c r="AH6" s="315" t="s">
        <v>264</v>
      </c>
      <c r="AI6" s="319" t="s">
        <v>94</v>
      </c>
      <c r="AJ6" s="315" t="s">
        <v>263</v>
      </c>
      <c r="AK6" s="315" t="s">
        <v>264</v>
      </c>
      <c r="AL6" s="319" t="s">
        <v>94</v>
      </c>
      <c r="AM6" s="315" t="s">
        <v>263</v>
      </c>
      <c r="AN6" s="315" t="s">
        <v>264</v>
      </c>
      <c r="AO6" s="319" t="s">
        <v>94</v>
      </c>
      <c r="AP6" s="319" t="s">
        <v>265</v>
      </c>
      <c r="AQ6" s="319" t="s">
        <v>266</v>
      </c>
      <c r="AR6" s="319" t="s">
        <v>94</v>
      </c>
      <c r="AS6" s="315" t="s">
        <v>263</v>
      </c>
      <c r="AT6" s="315" t="s">
        <v>264</v>
      </c>
      <c r="AU6" s="319" t="s">
        <v>94</v>
      </c>
      <c r="AV6" s="315" t="s">
        <v>263</v>
      </c>
      <c r="AW6" s="315" t="s">
        <v>264</v>
      </c>
      <c r="AX6" s="315" t="s">
        <v>94</v>
      </c>
      <c r="AY6" s="315" t="s">
        <v>263</v>
      </c>
      <c r="AZ6" s="315" t="s">
        <v>264</v>
      </c>
      <c r="BA6" s="315" t="s">
        <v>94</v>
      </c>
      <c r="BB6" s="315" t="s">
        <v>263</v>
      </c>
      <c r="BC6" s="315" t="s">
        <v>264</v>
      </c>
      <c r="BD6" s="315" t="s">
        <v>94</v>
      </c>
      <c r="BE6" s="315" t="s">
        <v>263</v>
      </c>
      <c r="BF6" s="315" t="s">
        <v>264</v>
      </c>
      <c r="BG6" s="315" t="s">
        <v>94</v>
      </c>
      <c r="BH6" s="315" t="s">
        <v>263</v>
      </c>
      <c r="BI6" s="315" t="s">
        <v>264</v>
      </c>
      <c r="BJ6" s="315"/>
      <c r="BK6" s="315"/>
      <c r="BL6" s="315"/>
      <c r="BM6" s="315"/>
      <c r="BN6" s="315"/>
      <c r="BO6" s="315"/>
      <c r="BP6" s="315" t="s">
        <v>94</v>
      </c>
      <c r="BQ6" s="315" t="s">
        <v>263</v>
      </c>
      <c r="BR6" s="315" t="s">
        <v>264</v>
      </c>
      <c r="BS6" s="315" t="s">
        <v>94</v>
      </c>
      <c r="BT6" s="315" t="s">
        <v>263</v>
      </c>
      <c r="BU6" s="315" t="s">
        <v>264</v>
      </c>
      <c r="BV6" s="315" t="s">
        <v>94</v>
      </c>
      <c r="BW6" s="315" t="s">
        <v>263</v>
      </c>
      <c r="BX6" s="315" t="s">
        <v>264</v>
      </c>
      <c r="BY6" s="315" t="s">
        <v>94</v>
      </c>
      <c r="BZ6" s="315" t="s">
        <v>263</v>
      </c>
      <c r="CA6" s="315" t="s">
        <v>264</v>
      </c>
      <c r="CB6" s="315" t="s">
        <v>94</v>
      </c>
      <c r="CC6" s="315" t="s">
        <v>263</v>
      </c>
      <c r="CD6" s="315" t="s">
        <v>264</v>
      </c>
      <c r="CE6" s="315" t="s">
        <v>94</v>
      </c>
      <c r="CF6" s="315" t="s">
        <v>1</v>
      </c>
    </row>
    <row r="7" spans="1:84" s="328" customFormat="1" ht="24.75" customHeight="1">
      <c r="A7" s="320">
        <v>1</v>
      </c>
      <c r="B7" s="321" t="s">
        <v>95</v>
      </c>
      <c r="C7" s="322">
        <v>201091400</v>
      </c>
      <c r="D7" s="322">
        <v>211971170.23</v>
      </c>
      <c r="E7" s="323">
        <f aca="true" t="shared" si="0" ref="E7:E37">D7-C7</f>
        <v>10879770.22999999</v>
      </c>
      <c r="F7" s="322"/>
      <c r="G7" s="322"/>
      <c r="H7" s="323">
        <f aca="true" t="shared" si="1" ref="H7:H37">G7-F7</f>
        <v>0</v>
      </c>
      <c r="I7" s="322">
        <v>111000</v>
      </c>
      <c r="J7" s="322">
        <v>286380.91</v>
      </c>
      <c r="K7" s="323">
        <f aca="true" t="shared" si="2" ref="K7:K37">J7-I7</f>
        <v>175380.90999999997</v>
      </c>
      <c r="L7" s="322"/>
      <c r="M7" s="322"/>
      <c r="N7" s="323">
        <f aca="true" t="shared" si="3" ref="N7:N36">M7-L7</f>
        <v>0</v>
      </c>
      <c r="O7" s="322">
        <v>41600</v>
      </c>
      <c r="P7" s="322">
        <v>32318.12</v>
      </c>
      <c r="Q7" s="323">
        <f aca="true" t="shared" si="4" ref="Q7:Q37">P7-O7</f>
        <v>-9281.880000000001</v>
      </c>
      <c r="R7" s="323">
        <f aca="true" t="shared" si="5" ref="R7:R36">U7+X7+AA7</f>
        <v>0</v>
      </c>
      <c r="S7" s="323">
        <f aca="true" t="shared" si="6" ref="S7:S36">V7+Y7+AB7</f>
        <v>0</v>
      </c>
      <c r="T7" s="323">
        <f aca="true" t="shared" si="7" ref="T7:T37">S7-R7</f>
        <v>0</v>
      </c>
      <c r="U7" s="322"/>
      <c r="V7" s="322"/>
      <c r="W7" s="324">
        <f aca="true" t="shared" si="8" ref="W7:W37">V7-U7</f>
        <v>0</v>
      </c>
      <c r="X7" s="322"/>
      <c r="Y7" s="322"/>
      <c r="Z7" s="324">
        <f aca="true" t="shared" si="9" ref="Z7:Z37">Y7-X7</f>
        <v>0</v>
      </c>
      <c r="AA7" s="322"/>
      <c r="AB7" s="322"/>
      <c r="AC7" s="323">
        <f aca="true" t="shared" si="10" ref="AC7:AC36">AB7-AA7</f>
        <v>0</v>
      </c>
      <c r="AD7" s="322"/>
      <c r="AE7" s="322"/>
      <c r="AF7" s="323">
        <f aca="true" t="shared" si="11" ref="AF7:AF37">AE7-AD7</f>
        <v>0</v>
      </c>
      <c r="AG7" s="322">
        <v>0</v>
      </c>
      <c r="AH7" s="322">
        <v>0</v>
      </c>
      <c r="AI7" s="323">
        <f aca="true" t="shared" si="12" ref="AI7:AI37">AH7-AG7</f>
        <v>0</v>
      </c>
      <c r="AJ7" s="322">
        <v>0</v>
      </c>
      <c r="AK7" s="322">
        <v>0</v>
      </c>
      <c r="AL7" s="323">
        <f aca="true" t="shared" si="13" ref="AL7:AL37">AK7-AJ7</f>
        <v>0</v>
      </c>
      <c r="AM7" s="322"/>
      <c r="AN7" s="322"/>
      <c r="AO7" s="323">
        <f aca="true" t="shared" si="14" ref="AO7:AO37">AN7-AM7</f>
        <v>0</v>
      </c>
      <c r="AP7" s="325"/>
      <c r="AQ7" s="325"/>
      <c r="AR7" s="323">
        <f aca="true" t="shared" si="15" ref="AR7:AR37">AQ7-AP7</f>
        <v>0</v>
      </c>
      <c r="AS7" s="322"/>
      <c r="AT7" s="322"/>
      <c r="AU7" s="323">
        <f aca="true" t="shared" si="16" ref="AU7:AU37">AT7-AS7</f>
        <v>0</v>
      </c>
      <c r="AV7" s="322"/>
      <c r="AW7" s="322"/>
      <c r="AX7" s="323">
        <f aca="true" t="shared" si="17" ref="AX7:AX37">AW7-AV7</f>
        <v>0</v>
      </c>
      <c r="AY7" s="322"/>
      <c r="AZ7" s="322"/>
      <c r="BA7" s="323">
        <f aca="true" t="shared" si="18" ref="BA7:BA37">AZ7-AY7</f>
        <v>0</v>
      </c>
      <c r="BB7" s="322"/>
      <c r="BC7" s="322"/>
      <c r="BD7" s="323">
        <f aca="true" t="shared" si="19" ref="BD7:BD37">BC7-BB7</f>
        <v>0</v>
      </c>
      <c r="BE7" s="322"/>
      <c r="BF7" s="322">
        <v>1360</v>
      </c>
      <c r="BG7" s="325">
        <f aca="true" t="shared" si="20" ref="BG7:BG37">BF7-BE7</f>
        <v>1360</v>
      </c>
      <c r="BH7" s="322">
        <v>493000</v>
      </c>
      <c r="BI7" s="322">
        <v>506754.76</v>
      </c>
      <c r="BJ7" s="324"/>
      <c r="BK7" s="324"/>
      <c r="BL7" s="324"/>
      <c r="BM7" s="324"/>
      <c r="BN7" s="324"/>
      <c r="BO7" s="324"/>
      <c r="BP7" s="324">
        <f aca="true" t="shared" si="21" ref="BP7:BP37">BI7-BH7</f>
        <v>13754.76000000001</v>
      </c>
      <c r="BQ7" s="322">
        <v>523000</v>
      </c>
      <c r="BR7" s="322">
        <v>163001.62</v>
      </c>
      <c r="BS7" s="324">
        <f aca="true" t="shared" si="22" ref="BS7:BS37">BR7-BQ7</f>
        <v>-359998.38</v>
      </c>
      <c r="BT7" s="322"/>
      <c r="BU7" s="322"/>
      <c r="BV7" s="324">
        <f aca="true" t="shared" si="23" ref="BV7:BV37">BU7-BT7</f>
        <v>0</v>
      </c>
      <c r="BW7" s="322"/>
      <c r="BX7" s="322">
        <v>146401.83</v>
      </c>
      <c r="BY7" s="324">
        <f aca="true" t="shared" si="24" ref="BY7:BY37">BX7-BW7</f>
        <v>146401.83</v>
      </c>
      <c r="BZ7" s="322"/>
      <c r="CA7" s="322"/>
      <c r="CB7" s="325">
        <f aca="true" t="shared" si="25" ref="CB7:CB37">CA7-BZ7</f>
        <v>0</v>
      </c>
      <c r="CC7" s="326">
        <f aca="true" t="shared" si="26" ref="CC7:CC37">C7+F7+I7+O7+R7+AG7+AJ7+AM7+AS7+AY7+BE7+BH7+BJ7+BL7+BN7+BQ7+BT7+BZ7+BW7+BB7+AD7</f>
        <v>202260000</v>
      </c>
      <c r="CD7" s="326">
        <f aca="true" t="shared" si="27" ref="CD7:CD37">D7+G7+J7+P7+S7+AH7+AK7+AN7+AT7+AZ7+BF7+BI7+BK7+BM7+BO7+BR7+BU7+CA7+M7+AE7+BC7+BX7+AW7</f>
        <v>213107387.47</v>
      </c>
      <c r="CE7" s="326">
        <f aca="true" t="shared" si="28" ref="CE7:CE37">CD7-CC7</f>
        <v>10847387.469999999</v>
      </c>
      <c r="CF7" s="327">
        <f aca="true" t="shared" si="29" ref="CF7:CF37">CD7/CC7*100</f>
        <v>105.36309080885988</v>
      </c>
    </row>
    <row r="8" spans="1:84" s="328" customFormat="1" ht="24.75" customHeight="1">
      <c r="A8" s="320">
        <v>2</v>
      </c>
      <c r="B8" s="321" t="s">
        <v>169</v>
      </c>
      <c r="C8" s="322"/>
      <c r="D8" s="322"/>
      <c r="E8" s="323">
        <f t="shared" si="0"/>
        <v>0</v>
      </c>
      <c r="F8" s="322"/>
      <c r="G8" s="322"/>
      <c r="H8" s="323">
        <f t="shared" si="1"/>
        <v>0</v>
      </c>
      <c r="I8" s="322"/>
      <c r="J8" s="322">
        <v>132.16</v>
      </c>
      <c r="K8" s="323">
        <f t="shared" si="2"/>
        <v>132.16</v>
      </c>
      <c r="L8" s="322"/>
      <c r="M8" s="322"/>
      <c r="N8" s="323">
        <f t="shared" si="3"/>
        <v>0</v>
      </c>
      <c r="O8" s="322">
        <v>19000</v>
      </c>
      <c r="P8" s="322">
        <v>16159.04</v>
      </c>
      <c r="Q8" s="323">
        <f t="shared" si="4"/>
        <v>-2840.959999999999</v>
      </c>
      <c r="R8" s="323">
        <f t="shared" si="5"/>
        <v>952000</v>
      </c>
      <c r="S8" s="323">
        <f t="shared" si="6"/>
        <v>860742.26</v>
      </c>
      <c r="T8" s="323">
        <f t="shared" si="7"/>
        <v>-91257.73999999999</v>
      </c>
      <c r="U8" s="322">
        <v>149000</v>
      </c>
      <c r="V8" s="322">
        <v>147735.52</v>
      </c>
      <c r="W8" s="324">
        <f t="shared" si="8"/>
        <v>-1264.4800000000105</v>
      </c>
      <c r="X8" s="322">
        <v>615000</v>
      </c>
      <c r="Y8" s="322">
        <v>514369.21</v>
      </c>
      <c r="Z8" s="324">
        <f t="shared" si="9"/>
        <v>-100630.78999999998</v>
      </c>
      <c r="AA8" s="322">
        <v>188000</v>
      </c>
      <c r="AB8" s="322">
        <v>198637.53</v>
      </c>
      <c r="AC8" s="323">
        <f t="shared" si="10"/>
        <v>10637.529999999999</v>
      </c>
      <c r="AD8" s="322"/>
      <c r="AE8" s="322"/>
      <c r="AF8" s="323">
        <f t="shared" si="11"/>
        <v>0</v>
      </c>
      <c r="AG8" s="322">
        <v>86000</v>
      </c>
      <c r="AH8" s="322">
        <v>184871.98</v>
      </c>
      <c r="AI8" s="323">
        <f t="shared" si="12"/>
        <v>98871.98000000001</v>
      </c>
      <c r="AJ8" s="322">
        <v>1259000</v>
      </c>
      <c r="AK8" s="322">
        <v>995641.3</v>
      </c>
      <c r="AL8" s="323">
        <f t="shared" si="13"/>
        <v>-263358.69999999995</v>
      </c>
      <c r="AM8" s="322"/>
      <c r="AN8" s="322"/>
      <c r="AO8" s="323">
        <f t="shared" si="14"/>
        <v>0</v>
      </c>
      <c r="AP8" s="325"/>
      <c r="AQ8" s="325"/>
      <c r="AR8" s="323">
        <f t="shared" si="15"/>
        <v>0</v>
      </c>
      <c r="AS8" s="322"/>
      <c r="AT8" s="322"/>
      <c r="AU8" s="323">
        <f t="shared" si="16"/>
        <v>0</v>
      </c>
      <c r="AV8" s="322"/>
      <c r="AW8" s="322"/>
      <c r="AX8" s="323">
        <f t="shared" si="17"/>
        <v>0</v>
      </c>
      <c r="AY8" s="322">
        <v>1447000</v>
      </c>
      <c r="AZ8" s="322">
        <v>1590582.89</v>
      </c>
      <c r="BA8" s="323">
        <f t="shared" si="18"/>
        <v>143582.8899999999</v>
      </c>
      <c r="BB8" s="322"/>
      <c r="BC8" s="322"/>
      <c r="BD8" s="323">
        <f t="shared" si="19"/>
        <v>0</v>
      </c>
      <c r="BE8" s="322"/>
      <c r="BF8" s="322">
        <v>3467.92</v>
      </c>
      <c r="BG8" s="325">
        <f t="shared" si="20"/>
        <v>3467.92</v>
      </c>
      <c r="BH8" s="322"/>
      <c r="BI8" s="322">
        <v>2498.68</v>
      </c>
      <c r="BJ8" s="325"/>
      <c r="BK8" s="325"/>
      <c r="BL8" s="324"/>
      <c r="BM8" s="324"/>
      <c r="BN8" s="324"/>
      <c r="BO8" s="324"/>
      <c r="BP8" s="324">
        <f t="shared" si="21"/>
        <v>2498.68</v>
      </c>
      <c r="BQ8" s="322"/>
      <c r="BR8" s="322"/>
      <c r="BS8" s="324">
        <f t="shared" si="22"/>
        <v>0</v>
      </c>
      <c r="BT8" s="322"/>
      <c r="BU8" s="322">
        <v>79.33</v>
      </c>
      <c r="BV8" s="324">
        <f t="shared" si="23"/>
        <v>79.33</v>
      </c>
      <c r="BW8" s="322"/>
      <c r="BX8" s="322">
        <v>144142.84</v>
      </c>
      <c r="BY8" s="324">
        <f t="shared" si="24"/>
        <v>144142.84</v>
      </c>
      <c r="BZ8" s="322"/>
      <c r="CA8" s="322"/>
      <c r="CB8" s="325">
        <f t="shared" si="25"/>
        <v>0</v>
      </c>
      <c r="CC8" s="326">
        <f t="shared" si="26"/>
        <v>3763000</v>
      </c>
      <c r="CD8" s="326">
        <f t="shared" si="27"/>
        <v>3798318.4</v>
      </c>
      <c r="CE8" s="326">
        <f t="shared" si="28"/>
        <v>35318.39999999991</v>
      </c>
      <c r="CF8" s="327">
        <f t="shared" si="29"/>
        <v>100.93857028966251</v>
      </c>
    </row>
    <row r="9" spans="1:84" s="328" customFormat="1" ht="24.75" customHeight="1">
      <c r="A9" s="320">
        <v>3</v>
      </c>
      <c r="B9" s="321" t="s">
        <v>96</v>
      </c>
      <c r="C9" s="322"/>
      <c r="D9" s="322"/>
      <c r="E9" s="323">
        <f t="shared" si="0"/>
        <v>0</v>
      </c>
      <c r="F9" s="322"/>
      <c r="G9" s="322"/>
      <c r="H9" s="323">
        <f t="shared" si="1"/>
        <v>0</v>
      </c>
      <c r="I9" s="322"/>
      <c r="J9" s="322"/>
      <c r="K9" s="323">
        <f t="shared" si="2"/>
        <v>0</v>
      </c>
      <c r="L9" s="322"/>
      <c r="M9" s="322"/>
      <c r="N9" s="323">
        <f t="shared" si="3"/>
        <v>0</v>
      </c>
      <c r="O9" s="322">
        <v>128000</v>
      </c>
      <c r="P9" s="322">
        <v>137179.67</v>
      </c>
      <c r="Q9" s="323">
        <f t="shared" si="4"/>
        <v>9179.670000000013</v>
      </c>
      <c r="R9" s="323">
        <f t="shared" si="5"/>
        <v>22000</v>
      </c>
      <c r="S9" s="323">
        <f t="shared" si="6"/>
        <v>18029</v>
      </c>
      <c r="T9" s="323">
        <f t="shared" si="7"/>
        <v>-3971</v>
      </c>
      <c r="U9" s="322"/>
      <c r="V9" s="322"/>
      <c r="W9" s="324">
        <f t="shared" si="8"/>
        <v>0</v>
      </c>
      <c r="X9" s="322"/>
      <c r="Y9" s="322"/>
      <c r="Z9" s="324">
        <f t="shared" si="9"/>
        <v>0</v>
      </c>
      <c r="AA9" s="322">
        <v>22000</v>
      </c>
      <c r="AB9" s="322">
        <v>18029</v>
      </c>
      <c r="AC9" s="323">
        <f t="shared" si="10"/>
        <v>-3971</v>
      </c>
      <c r="AD9" s="322"/>
      <c r="AE9" s="322"/>
      <c r="AF9" s="323">
        <f t="shared" si="11"/>
        <v>0</v>
      </c>
      <c r="AG9" s="322">
        <v>8100</v>
      </c>
      <c r="AH9" s="322">
        <v>8319.99</v>
      </c>
      <c r="AI9" s="323">
        <f t="shared" si="12"/>
        <v>219.98999999999978</v>
      </c>
      <c r="AJ9" s="322">
        <v>471100</v>
      </c>
      <c r="AK9" s="322">
        <v>508505.45</v>
      </c>
      <c r="AL9" s="323">
        <f t="shared" si="13"/>
        <v>37405.45000000001</v>
      </c>
      <c r="AM9" s="322"/>
      <c r="AN9" s="322"/>
      <c r="AO9" s="323">
        <f t="shared" si="14"/>
        <v>0</v>
      </c>
      <c r="AP9" s="325"/>
      <c r="AQ9" s="325"/>
      <c r="AR9" s="323">
        <f t="shared" si="15"/>
        <v>0</v>
      </c>
      <c r="AS9" s="322"/>
      <c r="AT9" s="322"/>
      <c r="AU9" s="323">
        <f t="shared" si="16"/>
        <v>0</v>
      </c>
      <c r="AV9" s="322"/>
      <c r="AW9" s="322"/>
      <c r="AX9" s="323">
        <f t="shared" si="17"/>
        <v>0</v>
      </c>
      <c r="AY9" s="322">
        <v>797700</v>
      </c>
      <c r="AZ9" s="322">
        <v>799371.3</v>
      </c>
      <c r="BA9" s="323">
        <f t="shared" si="18"/>
        <v>1671.3000000000466</v>
      </c>
      <c r="BB9" s="322"/>
      <c r="BC9" s="322"/>
      <c r="BD9" s="323">
        <f t="shared" si="19"/>
        <v>0</v>
      </c>
      <c r="BE9" s="322">
        <v>51000</v>
      </c>
      <c r="BF9" s="322">
        <v>51000</v>
      </c>
      <c r="BG9" s="325">
        <f t="shared" si="20"/>
        <v>0</v>
      </c>
      <c r="BH9" s="322">
        <v>1500</v>
      </c>
      <c r="BI9" s="322">
        <v>1061.6</v>
      </c>
      <c r="BJ9" s="325"/>
      <c r="BK9" s="325"/>
      <c r="BL9" s="324"/>
      <c r="BM9" s="324"/>
      <c r="BN9" s="324"/>
      <c r="BO9" s="324"/>
      <c r="BP9" s="324">
        <f t="shared" si="21"/>
        <v>-438.4000000000001</v>
      </c>
      <c r="BQ9" s="322"/>
      <c r="BR9" s="322">
        <v>1</v>
      </c>
      <c r="BS9" s="324">
        <f t="shared" si="22"/>
        <v>1</v>
      </c>
      <c r="BT9" s="322">
        <v>100</v>
      </c>
      <c r="BU9" s="322">
        <v>67.01</v>
      </c>
      <c r="BV9" s="324">
        <f t="shared" si="23"/>
        <v>-32.989999999999995</v>
      </c>
      <c r="BW9" s="322"/>
      <c r="BX9" s="322"/>
      <c r="BY9" s="324">
        <f t="shared" si="24"/>
        <v>0</v>
      </c>
      <c r="BZ9" s="322"/>
      <c r="CA9" s="322"/>
      <c r="CB9" s="325">
        <f t="shared" si="25"/>
        <v>0</v>
      </c>
      <c r="CC9" s="326">
        <f t="shared" si="26"/>
        <v>1479500</v>
      </c>
      <c r="CD9" s="326">
        <f t="shared" si="27"/>
        <v>1523535.0200000003</v>
      </c>
      <c r="CE9" s="326">
        <f t="shared" si="28"/>
        <v>44035.02000000025</v>
      </c>
      <c r="CF9" s="327">
        <f t="shared" si="29"/>
        <v>102.97634471105104</v>
      </c>
    </row>
    <row r="10" spans="1:84" s="328" customFormat="1" ht="24.75" customHeight="1">
      <c r="A10" s="320">
        <v>4</v>
      </c>
      <c r="B10" s="321" t="s">
        <v>97</v>
      </c>
      <c r="C10" s="322"/>
      <c r="D10" s="322"/>
      <c r="E10" s="323">
        <f t="shared" si="0"/>
        <v>0</v>
      </c>
      <c r="F10" s="322"/>
      <c r="G10" s="322"/>
      <c r="H10" s="323">
        <f t="shared" si="1"/>
        <v>0</v>
      </c>
      <c r="I10" s="322">
        <v>97400</v>
      </c>
      <c r="J10" s="322">
        <v>2252.08</v>
      </c>
      <c r="K10" s="323">
        <f t="shared" si="2"/>
        <v>-95147.92</v>
      </c>
      <c r="L10" s="322"/>
      <c r="M10" s="322">
        <v>-1637.8</v>
      </c>
      <c r="N10" s="323">
        <f t="shared" si="3"/>
        <v>-1637.8</v>
      </c>
      <c r="O10" s="322">
        <v>1800</v>
      </c>
      <c r="P10" s="322"/>
      <c r="Q10" s="323">
        <f t="shared" si="4"/>
        <v>-1800</v>
      </c>
      <c r="R10" s="323">
        <f t="shared" si="5"/>
        <v>1521000</v>
      </c>
      <c r="S10" s="323">
        <f t="shared" si="6"/>
        <v>1414590.02</v>
      </c>
      <c r="T10" s="323">
        <f t="shared" si="7"/>
        <v>-106409.97999999998</v>
      </c>
      <c r="U10" s="322">
        <v>198000</v>
      </c>
      <c r="V10" s="322">
        <v>218732.82</v>
      </c>
      <c r="W10" s="324">
        <f t="shared" si="8"/>
        <v>20732.820000000007</v>
      </c>
      <c r="X10" s="322">
        <v>821000</v>
      </c>
      <c r="Y10" s="322">
        <v>764343.58</v>
      </c>
      <c r="Z10" s="324">
        <f t="shared" si="9"/>
        <v>-56656.42000000004</v>
      </c>
      <c r="AA10" s="322">
        <v>502000</v>
      </c>
      <c r="AB10" s="322">
        <v>431513.62</v>
      </c>
      <c r="AC10" s="323">
        <f t="shared" si="10"/>
        <v>-70486.38</v>
      </c>
      <c r="AD10" s="322"/>
      <c r="AE10" s="322"/>
      <c r="AF10" s="323">
        <f t="shared" si="11"/>
        <v>0</v>
      </c>
      <c r="AG10" s="322">
        <v>51200</v>
      </c>
      <c r="AH10" s="322">
        <v>48959.99</v>
      </c>
      <c r="AI10" s="323">
        <f t="shared" si="12"/>
        <v>-2240.010000000002</v>
      </c>
      <c r="AJ10" s="322">
        <v>907122</v>
      </c>
      <c r="AK10" s="322">
        <v>1120004.21</v>
      </c>
      <c r="AL10" s="323">
        <f t="shared" si="13"/>
        <v>212882.20999999996</v>
      </c>
      <c r="AM10" s="322"/>
      <c r="AN10" s="322"/>
      <c r="AO10" s="323">
        <f t="shared" si="14"/>
        <v>0</v>
      </c>
      <c r="AP10" s="325"/>
      <c r="AQ10" s="325"/>
      <c r="AR10" s="323">
        <f t="shared" si="15"/>
        <v>0</v>
      </c>
      <c r="AS10" s="322">
        <v>2100</v>
      </c>
      <c r="AT10" s="322">
        <v>22881.86</v>
      </c>
      <c r="AU10" s="323">
        <f t="shared" si="16"/>
        <v>20781.86</v>
      </c>
      <c r="AV10" s="322"/>
      <c r="AW10" s="322"/>
      <c r="AX10" s="323">
        <f t="shared" si="17"/>
        <v>0</v>
      </c>
      <c r="AY10" s="322">
        <v>1568100</v>
      </c>
      <c r="AZ10" s="322">
        <v>1695068.56</v>
      </c>
      <c r="BA10" s="323">
        <f t="shared" si="18"/>
        <v>126968.56000000006</v>
      </c>
      <c r="BB10" s="322"/>
      <c r="BC10" s="322"/>
      <c r="BD10" s="323">
        <f t="shared" si="19"/>
        <v>0</v>
      </c>
      <c r="BE10" s="322">
        <v>34231</v>
      </c>
      <c r="BF10" s="322">
        <v>34898</v>
      </c>
      <c r="BG10" s="325">
        <f t="shared" si="20"/>
        <v>667</v>
      </c>
      <c r="BH10" s="322"/>
      <c r="BI10" s="322">
        <v>4814.9</v>
      </c>
      <c r="BJ10" s="325"/>
      <c r="BK10" s="325"/>
      <c r="BL10" s="324"/>
      <c r="BM10" s="324"/>
      <c r="BN10" s="324"/>
      <c r="BO10" s="324"/>
      <c r="BP10" s="324">
        <f t="shared" si="21"/>
        <v>4814.9</v>
      </c>
      <c r="BQ10" s="322">
        <v>45400</v>
      </c>
      <c r="BR10" s="322">
        <v>40140.48</v>
      </c>
      <c r="BS10" s="324">
        <f t="shared" si="22"/>
        <v>-5259.519999999997</v>
      </c>
      <c r="BT10" s="322">
        <v>300</v>
      </c>
      <c r="BU10" s="322">
        <v>320.11</v>
      </c>
      <c r="BV10" s="324">
        <f t="shared" si="23"/>
        <v>20.110000000000014</v>
      </c>
      <c r="BW10" s="322">
        <v>54847</v>
      </c>
      <c r="BX10" s="322">
        <v>60539.34</v>
      </c>
      <c r="BY10" s="324">
        <f t="shared" si="24"/>
        <v>5692.3399999999965</v>
      </c>
      <c r="BZ10" s="322"/>
      <c r="CA10" s="322"/>
      <c r="CB10" s="325">
        <f t="shared" si="25"/>
        <v>0</v>
      </c>
      <c r="CC10" s="326">
        <f t="shared" si="26"/>
        <v>4283500</v>
      </c>
      <c r="CD10" s="326">
        <f t="shared" si="27"/>
        <v>4442831.750000001</v>
      </c>
      <c r="CE10" s="326">
        <f t="shared" si="28"/>
        <v>159331.75000000093</v>
      </c>
      <c r="CF10" s="327">
        <f t="shared" si="29"/>
        <v>103.71966265904054</v>
      </c>
    </row>
    <row r="11" spans="1:84" s="328" customFormat="1" ht="24.75" customHeight="1">
      <c r="A11" s="320">
        <v>5</v>
      </c>
      <c r="B11" s="321" t="s">
        <v>98</v>
      </c>
      <c r="C11" s="322"/>
      <c r="D11" s="322"/>
      <c r="E11" s="323">
        <f t="shared" si="0"/>
        <v>0</v>
      </c>
      <c r="F11" s="322"/>
      <c r="G11" s="322"/>
      <c r="H11" s="323">
        <f t="shared" si="1"/>
        <v>0</v>
      </c>
      <c r="I11" s="322"/>
      <c r="J11" s="322"/>
      <c r="K11" s="323">
        <f t="shared" si="2"/>
        <v>0</v>
      </c>
      <c r="L11" s="322"/>
      <c r="M11" s="322"/>
      <c r="N11" s="323">
        <f t="shared" si="3"/>
        <v>0</v>
      </c>
      <c r="O11" s="322"/>
      <c r="P11" s="322">
        <v>49.64</v>
      </c>
      <c r="Q11" s="323">
        <f t="shared" si="4"/>
        <v>49.64</v>
      </c>
      <c r="R11" s="323">
        <f t="shared" si="5"/>
        <v>93800</v>
      </c>
      <c r="S11" s="323">
        <f t="shared" si="6"/>
        <v>86483.94</v>
      </c>
      <c r="T11" s="323">
        <f t="shared" si="7"/>
        <v>-7316.059999999998</v>
      </c>
      <c r="U11" s="322"/>
      <c r="V11" s="322"/>
      <c r="W11" s="324">
        <f t="shared" si="8"/>
        <v>0</v>
      </c>
      <c r="X11" s="322"/>
      <c r="Y11" s="322"/>
      <c r="Z11" s="324">
        <f t="shared" si="9"/>
        <v>0</v>
      </c>
      <c r="AA11" s="322">
        <v>93800</v>
      </c>
      <c r="AB11" s="322">
        <v>86483.94</v>
      </c>
      <c r="AC11" s="323">
        <f t="shared" si="10"/>
        <v>-7316.059999999998</v>
      </c>
      <c r="AD11" s="322"/>
      <c r="AE11" s="322"/>
      <c r="AF11" s="323">
        <f t="shared" si="11"/>
        <v>0</v>
      </c>
      <c r="AG11" s="322">
        <v>7900</v>
      </c>
      <c r="AH11" s="322">
        <v>11603.6</v>
      </c>
      <c r="AI11" s="323">
        <f t="shared" si="12"/>
        <v>3703.6000000000004</v>
      </c>
      <c r="AJ11" s="322">
        <v>628300</v>
      </c>
      <c r="AK11" s="322">
        <v>667432.66</v>
      </c>
      <c r="AL11" s="323">
        <f t="shared" si="13"/>
        <v>39132.66000000003</v>
      </c>
      <c r="AM11" s="322"/>
      <c r="AN11" s="322"/>
      <c r="AO11" s="323">
        <f t="shared" si="14"/>
        <v>0</v>
      </c>
      <c r="AP11" s="325"/>
      <c r="AQ11" s="325"/>
      <c r="AR11" s="323">
        <f t="shared" si="15"/>
        <v>0</v>
      </c>
      <c r="AS11" s="322"/>
      <c r="AT11" s="322"/>
      <c r="AU11" s="323">
        <f t="shared" si="16"/>
        <v>0</v>
      </c>
      <c r="AV11" s="322"/>
      <c r="AW11" s="322"/>
      <c r="AX11" s="323">
        <f t="shared" si="17"/>
        <v>0</v>
      </c>
      <c r="AY11" s="322">
        <v>591400</v>
      </c>
      <c r="AZ11" s="322">
        <v>663435.29</v>
      </c>
      <c r="BA11" s="323">
        <f t="shared" si="18"/>
        <v>72035.29000000004</v>
      </c>
      <c r="BB11" s="322"/>
      <c r="BC11" s="322"/>
      <c r="BD11" s="323">
        <f t="shared" si="19"/>
        <v>0</v>
      </c>
      <c r="BE11" s="322"/>
      <c r="BF11" s="322"/>
      <c r="BG11" s="325">
        <f t="shared" si="20"/>
        <v>0</v>
      </c>
      <c r="BH11" s="322"/>
      <c r="BI11" s="322">
        <v>700.9</v>
      </c>
      <c r="BJ11" s="325"/>
      <c r="BK11" s="325"/>
      <c r="BL11" s="324"/>
      <c r="BM11" s="324"/>
      <c r="BN11" s="324"/>
      <c r="BO11" s="324"/>
      <c r="BP11" s="324">
        <f t="shared" si="21"/>
        <v>700.9</v>
      </c>
      <c r="BQ11" s="322"/>
      <c r="BR11" s="322"/>
      <c r="BS11" s="324">
        <f t="shared" si="22"/>
        <v>0</v>
      </c>
      <c r="BT11" s="322"/>
      <c r="BU11" s="322">
        <v>10.77</v>
      </c>
      <c r="BV11" s="324">
        <f t="shared" si="23"/>
        <v>10.77</v>
      </c>
      <c r="BW11" s="322"/>
      <c r="BX11" s="322"/>
      <c r="BY11" s="324">
        <f t="shared" si="24"/>
        <v>0</v>
      </c>
      <c r="BZ11" s="322"/>
      <c r="CA11" s="322"/>
      <c r="CB11" s="325">
        <f t="shared" si="25"/>
        <v>0</v>
      </c>
      <c r="CC11" s="326">
        <f t="shared" si="26"/>
        <v>1321400</v>
      </c>
      <c r="CD11" s="326">
        <f t="shared" si="27"/>
        <v>1429716.8</v>
      </c>
      <c r="CE11" s="326">
        <f t="shared" si="28"/>
        <v>108316.80000000005</v>
      </c>
      <c r="CF11" s="327">
        <f t="shared" si="29"/>
        <v>108.1971242621462</v>
      </c>
    </row>
    <row r="12" spans="1:84" s="328" customFormat="1" ht="24.75" customHeight="1">
      <c r="A12" s="320">
        <v>6</v>
      </c>
      <c r="B12" s="321" t="s">
        <v>99</v>
      </c>
      <c r="C12" s="322"/>
      <c r="D12" s="322"/>
      <c r="E12" s="323">
        <f t="shared" si="0"/>
        <v>0</v>
      </c>
      <c r="F12" s="322"/>
      <c r="G12" s="322"/>
      <c r="H12" s="323">
        <f t="shared" si="1"/>
        <v>0</v>
      </c>
      <c r="I12" s="322"/>
      <c r="J12" s="322"/>
      <c r="K12" s="323">
        <f t="shared" si="2"/>
        <v>0</v>
      </c>
      <c r="L12" s="322"/>
      <c r="M12" s="322"/>
      <c r="N12" s="323">
        <f t="shared" si="3"/>
        <v>0</v>
      </c>
      <c r="O12" s="322"/>
      <c r="P12" s="322"/>
      <c r="Q12" s="323">
        <f t="shared" si="4"/>
        <v>0</v>
      </c>
      <c r="R12" s="323">
        <f t="shared" si="5"/>
        <v>1329200</v>
      </c>
      <c r="S12" s="323">
        <f t="shared" si="6"/>
        <v>1145322.45</v>
      </c>
      <c r="T12" s="323">
        <f t="shared" si="7"/>
        <v>-183877.55000000005</v>
      </c>
      <c r="U12" s="322">
        <v>250000</v>
      </c>
      <c r="V12" s="322">
        <v>248958.03</v>
      </c>
      <c r="W12" s="324">
        <f t="shared" si="8"/>
        <v>-1041.9700000000012</v>
      </c>
      <c r="X12" s="322">
        <v>1060000</v>
      </c>
      <c r="Y12" s="322">
        <v>870134.92</v>
      </c>
      <c r="Z12" s="324">
        <f t="shared" si="9"/>
        <v>-189865.07999999996</v>
      </c>
      <c r="AA12" s="322">
        <v>19200</v>
      </c>
      <c r="AB12" s="322">
        <v>26229.5</v>
      </c>
      <c r="AC12" s="323">
        <f t="shared" si="10"/>
        <v>7029.5</v>
      </c>
      <c r="AD12" s="322"/>
      <c r="AE12" s="322"/>
      <c r="AF12" s="323">
        <f t="shared" si="11"/>
        <v>0</v>
      </c>
      <c r="AG12" s="322">
        <v>13100</v>
      </c>
      <c r="AH12" s="322">
        <v>13494.94</v>
      </c>
      <c r="AI12" s="323">
        <f t="shared" si="12"/>
        <v>394.9400000000005</v>
      </c>
      <c r="AJ12" s="322">
        <v>102800</v>
      </c>
      <c r="AK12" s="322">
        <v>103817.95</v>
      </c>
      <c r="AL12" s="323">
        <f t="shared" si="13"/>
        <v>1017.9499999999971</v>
      </c>
      <c r="AM12" s="322"/>
      <c r="AN12" s="322"/>
      <c r="AO12" s="323">
        <f t="shared" si="14"/>
        <v>0</v>
      </c>
      <c r="AP12" s="325"/>
      <c r="AQ12" s="325"/>
      <c r="AR12" s="323">
        <f t="shared" si="15"/>
        <v>0</v>
      </c>
      <c r="AS12" s="322"/>
      <c r="AT12" s="322"/>
      <c r="AU12" s="323">
        <f t="shared" si="16"/>
        <v>0</v>
      </c>
      <c r="AV12" s="322"/>
      <c r="AW12" s="322"/>
      <c r="AX12" s="323">
        <f t="shared" si="17"/>
        <v>0</v>
      </c>
      <c r="AY12" s="322">
        <v>240000</v>
      </c>
      <c r="AZ12" s="322">
        <v>231138.31</v>
      </c>
      <c r="BA12" s="323">
        <f t="shared" si="18"/>
        <v>-8861.690000000002</v>
      </c>
      <c r="BB12" s="322"/>
      <c r="BC12" s="322"/>
      <c r="BD12" s="323">
        <f t="shared" si="19"/>
        <v>0</v>
      </c>
      <c r="BE12" s="322"/>
      <c r="BF12" s="322"/>
      <c r="BG12" s="325">
        <f t="shared" si="20"/>
        <v>0</v>
      </c>
      <c r="BH12" s="322"/>
      <c r="BI12" s="322">
        <v>588.32</v>
      </c>
      <c r="BJ12" s="325"/>
      <c r="BK12" s="325"/>
      <c r="BL12" s="324"/>
      <c r="BM12" s="324"/>
      <c r="BN12" s="324"/>
      <c r="BO12" s="324"/>
      <c r="BP12" s="324">
        <f t="shared" si="21"/>
        <v>588.32</v>
      </c>
      <c r="BQ12" s="322"/>
      <c r="BR12" s="322"/>
      <c r="BS12" s="324">
        <f t="shared" si="22"/>
        <v>0</v>
      </c>
      <c r="BT12" s="322"/>
      <c r="BU12" s="322">
        <v>27.7</v>
      </c>
      <c r="BV12" s="324">
        <f t="shared" si="23"/>
        <v>27.7</v>
      </c>
      <c r="BW12" s="322"/>
      <c r="BX12" s="322">
        <v>12.5</v>
      </c>
      <c r="BY12" s="324">
        <f t="shared" si="24"/>
        <v>12.5</v>
      </c>
      <c r="BZ12" s="322"/>
      <c r="CA12" s="322"/>
      <c r="CB12" s="325">
        <f t="shared" si="25"/>
        <v>0</v>
      </c>
      <c r="CC12" s="326">
        <f t="shared" si="26"/>
        <v>1685100</v>
      </c>
      <c r="CD12" s="326">
        <f t="shared" si="27"/>
        <v>1494402.17</v>
      </c>
      <c r="CE12" s="326">
        <f t="shared" si="28"/>
        <v>-190697.83000000007</v>
      </c>
      <c r="CF12" s="327">
        <f t="shared" si="29"/>
        <v>88.68329297964512</v>
      </c>
    </row>
    <row r="13" spans="1:84" s="328" customFormat="1" ht="24.75" customHeight="1">
      <c r="A13" s="320">
        <v>7</v>
      </c>
      <c r="B13" s="321" t="s">
        <v>100</v>
      </c>
      <c r="C13" s="322"/>
      <c r="D13" s="322"/>
      <c r="E13" s="323">
        <f t="shared" si="0"/>
        <v>0</v>
      </c>
      <c r="F13" s="322"/>
      <c r="G13" s="322"/>
      <c r="H13" s="323">
        <f t="shared" si="1"/>
        <v>0</v>
      </c>
      <c r="I13" s="322"/>
      <c r="J13" s="322"/>
      <c r="K13" s="323">
        <f t="shared" si="2"/>
        <v>0</v>
      </c>
      <c r="L13" s="322"/>
      <c r="M13" s="322"/>
      <c r="N13" s="323">
        <f t="shared" si="3"/>
        <v>0</v>
      </c>
      <c r="O13" s="322"/>
      <c r="P13" s="322"/>
      <c r="Q13" s="323">
        <f t="shared" si="4"/>
        <v>0</v>
      </c>
      <c r="R13" s="323">
        <f t="shared" si="5"/>
        <v>10700</v>
      </c>
      <c r="S13" s="323">
        <f t="shared" si="6"/>
        <v>10222.1</v>
      </c>
      <c r="T13" s="323">
        <f t="shared" si="7"/>
        <v>-477.89999999999964</v>
      </c>
      <c r="U13" s="322"/>
      <c r="V13" s="322"/>
      <c r="W13" s="324">
        <f t="shared" si="8"/>
        <v>0</v>
      </c>
      <c r="X13" s="322"/>
      <c r="Y13" s="322"/>
      <c r="Z13" s="324">
        <f t="shared" si="9"/>
        <v>0</v>
      </c>
      <c r="AA13" s="322">
        <v>10700</v>
      </c>
      <c r="AB13" s="322">
        <v>10222.1</v>
      </c>
      <c r="AC13" s="323">
        <f t="shared" si="10"/>
        <v>-477.89999999999964</v>
      </c>
      <c r="AD13" s="322"/>
      <c r="AE13" s="322"/>
      <c r="AF13" s="323">
        <f t="shared" si="11"/>
        <v>0</v>
      </c>
      <c r="AG13" s="322">
        <v>3010</v>
      </c>
      <c r="AH13" s="322">
        <v>3354.7</v>
      </c>
      <c r="AI13" s="323">
        <f t="shared" si="12"/>
        <v>344.6999999999998</v>
      </c>
      <c r="AJ13" s="322">
        <v>862290</v>
      </c>
      <c r="AK13" s="322">
        <v>1065605.86</v>
      </c>
      <c r="AL13" s="323">
        <f t="shared" si="13"/>
        <v>203315.8600000001</v>
      </c>
      <c r="AM13" s="322"/>
      <c r="AN13" s="322"/>
      <c r="AO13" s="323">
        <f t="shared" si="14"/>
        <v>0</v>
      </c>
      <c r="AP13" s="325"/>
      <c r="AQ13" s="325"/>
      <c r="AR13" s="323">
        <f t="shared" si="15"/>
        <v>0</v>
      </c>
      <c r="AS13" s="322"/>
      <c r="AT13" s="322"/>
      <c r="AU13" s="323">
        <f t="shared" si="16"/>
        <v>0</v>
      </c>
      <c r="AV13" s="322"/>
      <c r="AW13" s="322"/>
      <c r="AX13" s="323">
        <f t="shared" si="17"/>
        <v>0</v>
      </c>
      <c r="AY13" s="322">
        <v>437900</v>
      </c>
      <c r="AZ13" s="322">
        <v>441267.45</v>
      </c>
      <c r="BA13" s="323">
        <f t="shared" si="18"/>
        <v>3367.4500000000116</v>
      </c>
      <c r="BB13" s="322"/>
      <c r="BC13" s="322"/>
      <c r="BD13" s="323">
        <f t="shared" si="19"/>
        <v>0</v>
      </c>
      <c r="BE13" s="322"/>
      <c r="BF13" s="322">
        <v>91.15</v>
      </c>
      <c r="BG13" s="325">
        <f t="shared" si="20"/>
        <v>91.15</v>
      </c>
      <c r="BH13" s="322">
        <v>2100</v>
      </c>
      <c r="BI13" s="322">
        <v>2632.44</v>
      </c>
      <c r="BJ13" s="325"/>
      <c r="BK13" s="325"/>
      <c r="BL13" s="324"/>
      <c r="BM13" s="324"/>
      <c r="BN13" s="324"/>
      <c r="BO13" s="324"/>
      <c r="BP13" s="324">
        <f t="shared" si="21"/>
        <v>532.44</v>
      </c>
      <c r="BQ13" s="322"/>
      <c r="BR13" s="322"/>
      <c r="BS13" s="324">
        <f t="shared" si="22"/>
        <v>0</v>
      </c>
      <c r="BT13" s="322"/>
      <c r="BU13" s="322">
        <v>31.15</v>
      </c>
      <c r="BV13" s="324">
        <f t="shared" si="23"/>
        <v>31.15</v>
      </c>
      <c r="BW13" s="322"/>
      <c r="BX13" s="322"/>
      <c r="BY13" s="324">
        <f t="shared" si="24"/>
        <v>0</v>
      </c>
      <c r="BZ13" s="322"/>
      <c r="CA13" s="322"/>
      <c r="CB13" s="325">
        <f t="shared" si="25"/>
        <v>0</v>
      </c>
      <c r="CC13" s="326">
        <f t="shared" si="26"/>
        <v>1316000</v>
      </c>
      <c r="CD13" s="326">
        <f t="shared" si="27"/>
        <v>1523204.8499999999</v>
      </c>
      <c r="CE13" s="326">
        <f t="shared" si="28"/>
        <v>207204.84999999986</v>
      </c>
      <c r="CF13" s="327">
        <f t="shared" si="29"/>
        <v>115.74504939209724</v>
      </c>
    </row>
    <row r="14" spans="1:84" s="328" customFormat="1" ht="24.75" customHeight="1">
      <c r="A14" s="320">
        <v>8</v>
      </c>
      <c r="B14" s="321" t="s">
        <v>101</v>
      </c>
      <c r="C14" s="322"/>
      <c r="D14" s="322"/>
      <c r="E14" s="323">
        <f t="shared" si="0"/>
        <v>0</v>
      </c>
      <c r="F14" s="322"/>
      <c r="G14" s="322"/>
      <c r="H14" s="323">
        <f t="shared" si="1"/>
        <v>0</v>
      </c>
      <c r="I14" s="322"/>
      <c r="J14" s="322"/>
      <c r="K14" s="323">
        <f t="shared" si="2"/>
        <v>0</v>
      </c>
      <c r="L14" s="322"/>
      <c r="M14" s="322"/>
      <c r="N14" s="323">
        <f t="shared" si="3"/>
        <v>0</v>
      </c>
      <c r="O14" s="322"/>
      <c r="P14" s="322"/>
      <c r="Q14" s="323">
        <f t="shared" si="4"/>
        <v>0</v>
      </c>
      <c r="R14" s="323">
        <f t="shared" si="5"/>
        <v>2600</v>
      </c>
      <c r="S14" s="323">
        <f t="shared" si="6"/>
        <v>1764</v>
      </c>
      <c r="T14" s="323">
        <f t="shared" si="7"/>
        <v>-836</v>
      </c>
      <c r="U14" s="322"/>
      <c r="V14" s="322"/>
      <c r="W14" s="324">
        <f t="shared" si="8"/>
        <v>0</v>
      </c>
      <c r="X14" s="322"/>
      <c r="Y14" s="322"/>
      <c r="Z14" s="324">
        <f t="shared" si="9"/>
        <v>0</v>
      </c>
      <c r="AA14" s="322">
        <v>2600</v>
      </c>
      <c r="AB14" s="322">
        <v>1764</v>
      </c>
      <c r="AC14" s="323">
        <f t="shared" si="10"/>
        <v>-836</v>
      </c>
      <c r="AD14" s="322"/>
      <c r="AE14" s="322"/>
      <c r="AF14" s="323">
        <f t="shared" si="11"/>
        <v>0</v>
      </c>
      <c r="AG14" s="322">
        <v>3900</v>
      </c>
      <c r="AH14" s="322">
        <v>18237.05</v>
      </c>
      <c r="AI14" s="323">
        <f t="shared" si="12"/>
        <v>14337.05</v>
      </c>
      <c r="AJ14" s="322">
        <v>503900</v>
      </c>
      <c r="AK14" s="322">
        <v>225612.02</v>
      </c>
      <c r="AL14" s="323">
        <f t="shared" si="13"/>
        <v>-278287.98</v>
      </c>
      <c r="AM14" s="322"/>
      <c r="AN14" s="322"/>
      <c r="AO14" s="323">
        <f t="shared" si="14"/>
        <v>0</v>
      </c>
      <c r="AP14" s="325"/>
      <c r="AQ14" s="325"/>
      <c r="AR14" s="323">
        <f t="shared" si="15"/>
        <v>0</v>
      </c>
      <c r="AS14" s="322"/>
      <c r="AT14" s="322"/>
      <c r="AU14" s="323">
        <f t="shared" si="16"/>
        <v>0</v>
      </c>
      <c r="AV14" s="322"/>
      <c r="AW14" s="322"/>
      <c r="AX14" s="323">
        <f t="shared" si="17"/>
        <v>0</v>
      </c>
      <c r="AY14" s="322">
        <v>574500</v>
      </c>
      <c r="AZ14" s="322">
        <v>459283.34</v>
      </c>
      <c r="BA14" s="323">
        <f t="shared" si="18"/>
        <v>-115216.65999999997</v>
      </c>
      <c r="BB14" s="322"/>
      <c r="BC14" s="322"/>
      <c r="BD14" s="323">
        <f t="shared" si="19"/>
        <v>0</v>
      </c>
      <c r="BE14" s="322"/>
      <c r="BF14" s="322"/>
      <c r="BG14" s="325">
        <f t="shared" si="20"/>
        <v>0</v>
      </c>
      <c r="BH14" s="322">
        <v>1200</v>
      </c>
      <c r="BI14" s="322">
        <v>730.59</v>
      </c>
      <c r="BJ14" s="325"/>
      <c r="BK14" s="325"/>
      <c r="BL14" s="324"/>
      <c r="BM14" s="324"/>
      <c r="BN14" s="324"/>
      <c r="BO14" s="324"/>
      <c r="BP14" s="324">
        <f t="shared" si="21"/>
        <v>-469.40999999999997</v>
      </c>
      <c r="BQ14" s="322"/>
      <c r="BR14" s="322"/>
      <c r="BS14" s="324">
        <f t="shared" si="22"/>
        <v>0</v>
      </c>
      <c r="BT14" s="322"/>
      <c r="BU14" s="322">
        <v>52.87</v>
      </c>
      <c r="BV14" s="324">
        <f t="shared" si="23"/>
        <v>52.87</v>
      </c>
      <c r="BW14" s="322"/>
      <c r="BX14" s="322">
        <v>12000.25</v>
      </c>
      <c r="BY14" s="324">
        <f t="shared" si="24"/>
        <v>12000.25</v>
      </c>
      <c r="BZ14" s="322"/>
      <c r="CA14" s="322"/>
      <c r="CB14" s="325">
        <f t="shared" si="25"/>
        <v>0</v>
      </c>
      <c r="CC14" s="326">
        <f t="shared" si="26"/>
        <v>1086100</v>
      </c>
      <c r="CD14" s="326">
        <f t="shared" si="27"/>
        <v>717680.12</v>
      </c>
      <c r="CE14" s="326">
        <f t="shared" si="28"/>
        <v>-368419.88</v>
      </c>
      <c r="CF14" s="327">
        <f t="shared" si="29"/>
        <v>66.07864100911517</v>
      </c>
    </row>
    <row r="15" spans="1:84" s="328" customFormat="1" ht="24.75" customHeight="1">
      <c r="A15" s="320">
        <v>9</v>
      </c>
      <c r="B15" s="321" t="s">
        <v>102</v>
      </c>
      <c r="C15" s="322"/>
      <c r="D15" s="322"/>
      <c r="E15" s="323">
        <f t="shared" si="0"/>
        <v>0</v>
      </c>
      <c r="F15" s="322"/>
      <c r="G15" s="322">
        <v>640</v>
      </c>
      <c r="H15" s="323">
        <f t="shared" si="1"/>
        <v>640</v>
      </c>
      <c r="I15" s="322">
        <v>422000</v>
      </c>
      <c r="J15" s="322">
        <v>623937.88</v>
      </c>
      <c r="K15" s="323">
        <f t="shared" si="2"/>
        <v>201937.88</v>
      </c>
      <c r="L15" s="322"/>
      <c r="M15" s="322"/>
      <c r="N15" s="323">
        <f t="shared" si="3"/>
        <v>0</v>
      </c>
      <c r="O15" s="322"/>
      <c r="P15" s="322">
        <v>83292.25</v>
      </c>
      <c r="Q15" s="323">
        <f t="shared" si="4"/>
        <v>83292.25</v>
      </c>
      <c r="R15" s="323">
        <f t="shared" si="5"/>
        <v>84000</v>
      </c>
      <c r="S15" s="323">
        <f t="shared" si="6"/>
        <v>77614.52</v>
      </c>
      <c r="T15" s="323">
        <f t="shared" si="7"/>
        <v>-6385.479999999996</v>
      </c>
      <c r="U15" s="322"/>
      <c r="V15" s="322"/>
      <c r="W15" s="324">
        <f t="shared" si="8"/>
        <v>0</v>
      </c>
      <c r="X15" s="322"/>
      <c r="Y15" s="322"/>
      <c r="Z15" s="324">
        <f t="shared" si="9"/>
        <v>0</v>
      </c>
      <c r="AA15" s="322">
        <v>84000</v>
      </c>
      <c r="AB15" s="322">
        <v>77614.52</v>
      </c>
      <c r="AC15" s="323">
        <f t="shared" si="10"/>
        <v>-6385.479999999996</v>
      </c>
      <c r="AD15" s="322"/>
      <c r="AE15" s="322"/>
      <c r="AF15" s="323">
        <f t="shared" si="11"/>
        <v>0</v>
      </c>
      <c r="AG15" s="322">
        <v>14450</v>
      </c>
      <c r="AH15" s="322">
        <v>16207.07</v>
      </c>
      <c r="AI15" s="323">
        <f t="shared" si="12"/>
        <v>1757.0699999999997</v>
      </c>
      <c r="AJ15" s="322">
        <v>2995500</v>
      </c>
      <c r="AK15" s="322">
        <v>2308464.76</v>
      </c>
      <c r="AL15" s="323">
        <f t="shared" si="13"/>
        <v>-687035.2400000002</v>
      </c>
      <c r="AM15" s="322"/>
      <c r="AN15" s="322"/>
      <c r="AO15" s="323">
        <f t="shared" si="14"/>
        <v>0</v>
      </c>
      <c r="AP15" s="325"/>
      <c r="AQ15" s="325"/>
      <c r="AR15" s="323">
        <f t="shared" si="15"/>
        <v>0</v>
      </c>
      <c r="AS15" s="322">
        <v>38000</v>
      </c>
      <c r="AT15" s="322">
        <v>10398.6</v>
      </c>
      <c r="AU15" s="323">
        <f t="shared" si="16"/>
        <v>-27601.4</v>
      </c>
      <c r="AV15" s="322"/>
      <c r="AW15" s="322"/>
      <c r="AX15" s="323">
        <f t="shared" si="17"/>
        <v>0</v>
      </c>
      <c r="AY15" s="322">
        <v>1416000</v>
      </c>
      <c r="AZ15" s="322">
        <v>1647292.53</v>
      </c>
      <c r="BA15" s="323">
        <f t="shared" si="18"/>
        <v>231292.53000000003</v>
      </c>
      <c r="BB15" s="322"/>
      <c r="BC15" s="322"/>
      <c r="BD15" s="323">
        <f t="shared" si="19"/>
        <v>0</v>
      </c>
      <c r="BE15" s="322"/>
      <c r="BF15" s="322"/>
      <c r="BG15" s="325">
        <f t="shared" si="20"/>
        <v>0</v>
      </c>
      <c r="BH15" s="322">
        <v>1900</v>
      </c>
      <c r="BI15" s="322">
        <v>1608.89</v>
      </c>
      <c r="BJ15" s="325"/>
      <c r="BK15" s="325"/>
      <c r="BL15" s="324"/>
      <c r="BM15" s="324"/>
      <c r="BN15" s="324"/>
      <c r="BO15" s="324"/>
      <c r="BP15" s="324">
        <f t="shared" si="21"/>
        <v>-291.1099999999999</v>
      </c>
      <c r="BQ15" s="322"/>
      <c r="BR15" s="322"/>
      <c r="BS15" s="324">
        <f t="shared" si="22"/>
        <v>0</v>
      </c>
      <c r="BT15" s="322"/>
      <c r="BU15" s="322">
        <v>129.94</v>
      </c>
      <c r="BV15" s="324">
        <f t="shared" si="23"/>
        <v>129.94</v>
      </c>
      <c r="BW15" s="322"/>
      <c r="BX15" s="322">
        <v>98.25</v>
      </c>
      <c r="BY15" s="324">
        <f t="shared" si="24"/>
        <v>98.25</v>
      </c>
      <c r="BZ15" s="322"/>
      <c r="CA15" s="322"/>
      <c r="CB15" s="325">
        <f t="shared" si="25"/>
        <v>0</v>
      </c>
      <c r="CC15" s="326">
        <f t="shared" si="26"/>
        <v>4971850</v>
      </c>
      <c r="CD15" s="326">
        <f t="shared" si="27"/>
        <v>4769684.6899999995</v>
      </c>
      <c r="CE15" s="326">
        <f t="shared" si="28"/>
        <v>-202165.31000000052</v>
      </c>
      <c r="CF15" s="327">
        <f t="shared" si="29"/>
        <v>95.93380110019409</v>
      </c>
    </row>
    <row r="16" spans="1:84" s="328" customFormat="1" ht="24.75" customHeight="1">
      <c r="A16" s="320">
        <v>10</v>
      </c>
      <c r="B16" s="321" t="s">
        <v>103</v>
      </c>
      <c r="C16" s="322"/>
      <c r="D16" s="322"/>
      <c r="E16" s="323">
        <f t="shared" si="0"/>
        <v>0</v>
      </c>
      <c r="F16" s="322"/>
      <c r="G16" s="322"/>
      <c r="H16" s="323">
        <f t="shared" si="1"/>
        <v>0</v>
      </c>
      <c r="I16" s="322">
        <v>9600</v>
      </c>
      <c r="J16" s="322">
        <v>6924.8</v>
      </c>
      <c r="K16" s="323">
        <f t="shared" si="2"/>
        <v>-2675.2</v>
      </c>
      <c r="L16" s="322"/>
      <c r="M16" s="322"/>
      <c r="N16" s="323">
        <f t="shared" si="3"/>
        <v>0</v>
      </c>
      <c r="O16" s="322"/>
      <c r="P16" s="322">
        <v>116.11</v>
      </c>
      <c r="Q16" s="323">
        <f t="shared" si="4"/>
        <v>116.11</v>
      </c>
      <c r="R16" s="323">
        <f t="shared" si="5"/>
        <v>15600</v>
      </c>
      <c r="S16" s="323">
        <f t="shared" si="6"/>
        <v>9662.47</v>
      </c>
      <c r="T16" s="323">
        <f t="shared" si="7"/>
        <v>-5937.530000000001</v>
      </c>
      <c r="U16" s="322"/>
      <c r="V16" s="322"/>
      <c r="W16" s="324">
        <f t="shared" si="8"/>
        <v>0</v>
      </c>
      <c r="X16" s="322"/>
      <c r="Y16" s="322"/>
      <c r="Z16" s="324">
        <f t="shared" si="9"/>
        <v>0</v>
      </c>
      <c r="AA16" s="322">
        <v>15600</v>
      </c>
      <c r="AB16" s="322">
        <v>9662.47</v>
      </c>
      <c r="AC16" s="323">
        <f t="shared" si="10"/>
        <v>-5937.530000000001</v>
      </c>
      <c r="AD16" s="322"/>
      <c r="AE16" s="322"/>
      <c r="AF16" s="323">
        <f t="shared" si="11"/>
        <v>0</v>
      </c>
      <c r="AG16" s="322">
        <v>16300</v>
      </c>
      <c r="AH16" s="322">
        <v>27070.01</v>
      </c>
      <c r="AI16" s="323">
        <f t="shared" si="12"/>
        <v>10770.009999999998</v>
      </c>
      <c r="AJ16" s="322">
        <v>232800</v>
      </c>
      <c r="AK16" s="322">
        <v>216180.68</v>
      </c>
      <c r="AL16" s="323">
        <f t="shared" si="13"/>
        <v>-16619.320000000007</v>
      </c>
      <c r="AM16" s="322">
        <v>37500</v>
      </c>
      <c r="AN16" s="322"/>
      <c r="AO16" s="323">
        <f t="shared" si="14"/>
        <v>-37500</v>
      </c>
      <c r="AP16" s="325"/>
      <c r="AQ16" s="325"/>
      <c r="AR16" s="323">
        <f t="shared" si="15"/>
        <v>0</v>
      </c>
      <c r="AS16" s="322"/>
      <c r="AT16" s="322"/>
      <c r="AU16" s="323">
        <f t="shared" si="16"/>
        <v>0</v>
      </c>
      <c r="AV16" s="322"/>
      <c r="AW16" s="322"/>
      <c r="AX16" s="323">
        <f t="shared" si="17"/>
        <v>0</v>
      </c>
      <c r="AY16" s="322">
        <v>1075100</v>
      </c>
      <c r="AZ16" s="322">
        <v>991878.31</v>
      </c>
      <c r="BA16" s="323">
        <f t="shared" si="18"/>
        <v>-83221.68999999994</v>
      </c>
      <c r="BB16" s="322"/>
      <c r="BC16" s="322"/>
      <c r="BD16" s="323">
        <f t="shared" si="19"/>
        <v>0</v>
      </c>
      <c r="BE16" s="322"/>
      <c r="BF16" s="322"/>
      <c r="BG16" s="325">
        <f t="shared" si="20"/>
        <v>0</v>
      </c>
      <c r="BH16" s="322"/>
      <c r="BI16" s="322">
        <v>571.2</v>
      </c>
      <c r="BJ16" s="325"/>
      <c r="BK16" s="325"/>
      <c r="BL16" s="324"/>
      <c r="BM16" s="324"/>
      <c r="BN16" s="324"/>
      <c r="BO16" s="324"/>
      <c r="BP16" s="324">
        <f t="shared" si="21"/>
        <v>571.2</v>
      </c>
      <c r="BQ16" s="322"/>
      <c r="BR16" s="322">
        <v>2</v>
      </c>
      <c r="BS16" s="324">
        <f t="shared" si="22"/>
        <v>2</v>
      </c>
      <c r="BT16" s="322"/>
      <c r="BU16" s="322">
        <v>23.38</v>
      </c>
      <c r="BV16" s="324">
        <f t="shared" si="23"/>
        <v>23.38</v>
      </c>
      <c r="BW16" s="322"/>
      <c r="BX16" s="322">
        <v>222</v>
      </c>
      <c r="BY16" s="324">
        <f t="shared" si="24"/>
        <v>222</v>
      </c>
      <c r="BZ16" s="322"/>
      <c r="CA16" s="322"/>
      <c r="CB16" s="325">
        <f t="shared" si="25"/>
        <v>0</v>
      </c>
      <c r="CC16" s="326">
        <f t="shared" si="26"/>
        <v>1386900</v>
      </c>
      <c r="CD16" s="326">
        <f t="shared" si="27"/>
        <v>1252650.96</v>
      </c>
      <c r="CE16" s="326">
        <f t="shared" si="28"/>
        <v>-134249.04000000004</v>
      </c>
      <c r="CF16" s="327">
        <f t="shared" si="29"/>
        <v>90.32020765736534</v>
      </c>
    </row>
    <row r="17" spans="1:84" s="328" customFormat="1" ht="24.75" customHeight="1">
      <c r="A17" s="320">
        <v>11</v>
      </c>
      <c r="B17" s="321" t="s">
        <v>170</v>
      </c>
      <c r="C17" s="322"/>
      <c r="D17" s="322"/>
      <c r="E17" s="323">
        <f t="shared" si="0"/>
        <v>0</v>
      </c>
      <c r="F17" s="322"/>
      <c r="G17" s="322"/>
      <c r="H17" s="323">
        <f t="shared" si="1"/>
        <v>0</v>
      </c>
      <c r="I17" s="322"/>
      <c r="J17" s="322"/>
      <c r="K17" s="323">
        <f t="shared" si="2"/>
        <v>0</v>
      </c>
      <c r="L17" s="322"/>
      <c r="M17" s="322">
        <v>62</v>
      </c>
      <c r="N17" s="323">
        <f t="shared" si="3"/>
        <v>62</v>
      </c>
      <c r="O17" s="322"/>
      <c r="P17" s="322">
        <v>466.4</v>
      </c>
      <c r="Q17" s="323">
        <f t="shared" si="4"/>
        <v>466.4</v>
      </c>
      <c r="R17" s="323">
        <f t="shared" si="5"/>
        <v>4074800</v>
      </c>
      <c r="S17" s="323">
        <f t="shared" si="6"/>
        <v>4241681.59</v>
      </c>
      <c r="T17" s="323">
        <f t="shared" si="7"/>
        <v>166881.58999999985</v>
      </c>
      <c r="U17" s="322">
        <v>758900</v>
      </c>
      <c r="V17" s="322">
        <v>896234.75</v>
      </c>
      <c r="W17" s="324">
        <f t="shared" si="8"/>
        <v>137334.75</v>
      </c>
      <c r="X17" s="322">
        <v>3111300</v>
      </c>
      <c r="Y17" s="322">
        <v>3130837.25</v>
      </c>
      <c r="Z17" s="324">
        <f t="shared" si="9"/>
        <v>19537.25</v>
      </c>
      <c r="AA17" s="322">
        <v>204600</v>
      </c>
      <c r="AB17" s="322">
        <v>214609.59</v>
      </c>
      <c r="AC17" s="323">
        <f t="shared" si="10"/>
        <v>10009.589999999997</v>
      </c>
      <c r="AD17" s="322"/>
      <c r="AE17" s="322"/>
      <c r="AF17" s="323">
        <f t="shared" si="11"/>
        <v>0</v>
      </c>
      <c r="AG17" s="322">
        <v>141700</v>
      </c>
      <c r="AH17" s="322">
        <v>218656.94</v>
      </c>
      <c r="AI17" s="323">
        <f t="shared" si="12"/>
        <v>76956.94</v>
      </c>
      <c r="AJ17" s="322">
        <v>2271300</v>
      </c>
      <c r="AK17" s="322">
        <v>2541996.39</v>
      </c>
      <c r="AL17" s="323">
        <f t="shared" si="13"/>
        <v>270696.39000000013</v>
      </c>
      <c r="AM17" s="322"/>
      <c r="AN17" s="322"/>
      <c r="AO17" s="323">
        <f t="shared" si="14"/>
        <v>0</v>
      </c>
      <c r="AP17" s="325"/>
      <c r="AQ17" s="325"/>
      <c r="AR17" s="323">
        <f t="shared" si="15"/>
        <v>0</v>
      </c>
      <c r="AS17" s="322"/>
      <c r="AT17" s="322"/>
      <c r="AU17" s="323">
        <f t="shared" si="16"/>
        <v>0</v>
      </c>
      <c r="AV17" s="322"/>
      <c r="AW17" s="322"/>
      <c r="AX17" s="323">
        <f t="shared" si="17"/>
        <v>0</v>
      </c>
      <c r="AY17" s="322">
        <v>1999600</v>
      </c>
      <c r="AZ17" s="322">
        <v>2805339.28</v>
      </c>
      <c r="BA17" s="323">
        <f t="shared" si="18"/>
        <v>805739.2799999998</v>
      </c>
      <c r="BB17" s="322"/>
      <c r="BC17" s="322">
        <v>26</v>
      </c>
      <c r="BD17" s="323">
        <f t="shared" si="19"/>
        <v>26</v>
      </c>
      <c r="BE17" s="322"/>
      <c r="BF17" s="322">
        <v>39850</v>
      </c>
      <c r="BG17" s="325">
        <f t="shared" si="20"/>
        <v>39850</v>
      </c>
      <c r="BH17" s="322">
        <v>1442300</v>
      </c>
      <c r="BI17" s="322">
        <v>864568.8</v>
      </c>
      <c r="BJ17" s="325"/>
      <c r="BK17" s="325"/>
      <c r="BL17" s="324"/>
      <c r="BM17" s="324"/>
      <c r="BN17" s="324"/>
      <c r="BO17" s="324"/>
      <c r="BP17" s="324">
        <f t="shared" si="21"/>
        <v>-577731.2</v>
      </c>
      <c r="BQ17" s="322">
        <v>26600</v>
      </c>
      <c r="BR17" s="322">
        <v>27904.45</v>
      </c>
      <c r="BS17" s="324">
        <f t="shared" si="22"/>
        <v>1304.4500000000007</v>
      </c>
      <c r="BT17" s="322">
        <v>15500</v>
      </c>
      <c r="BU17" s="322">
        <v>9743.78</v>
      </c>
      <c r="BV17" s="324">
        <f t="shared" si="23"/>
        <v>-5756.219999999999</v>
      </c>
      <c r="BW17" s="322"/>
      <c r="BX17" s="322">
        <v>106991.75</v>
      </c>
      <c r="BY17" s="324">
        <f t="shared" si="24"/>
        <v>106991.75</v>
      </c>
      <c r="BZ17" s="322"/>
      <c r="CA17" s="322"/>
      <c r="CB17" s="325">
        <f t="shared" si="25"/>
        <v>0</v>
      </c>
      <c r="CC17" s="326">
        <f t="shared" si="26"/>
        <v>9971800</v>
      </c>
      <c r="CD17" s="326">
        <f t="shared" si="27"/>
        <v>10857287.379999999</v>
      </c>
      <c r="CE17" s="326">
        <f t="shared" si="28"/>
        <v>885487.379999999</v>
      </c>
      <c r="CF17" s="327">
        <f t="shared" si="29"/>
        <v>108.8799151607533</v>
      </c>
    </row>
    <row r="18" spans="1:84" s="328" customFormat="1" ht="24.75" customHeight="1">
      <c r="A18" s="320">
        <v>12</v>
      </c>
      <c r="B18" s="321" t="s">
        <v>104</v>
      </c>
      <c r="C18" s="322"/>
      <c r="D18" s="322"/>
      <c r="E18" s="323">
        <f t="shared" si="0"/>
        <v>0</v>
      </c>
      <c r="F18" s="322"/>
      <c r="G18" s="322"/>
      <c r="H18" s="323">
        <f t="shared" si="1"/>
        <v>0</v>
      </c>
      <c r="I18" s="322"/>
      <c r="J18" s="322">
        <v>5466.16</v>
      </c>
      <c r="K18" s="323">
        <f t="shared" si="2"/>
        <v>5466.16</v>
      </c>
      <c r="L18" s="322"/>
      <c r="M18" s="322"/>
      <c r="N18" s="323">
        <f t="shared" si="3"/>
        <v>0</v>
      </c>
      <c r="O18" s="322"/>
      <c r="P18" s="322">
        <v>2.77</v>
      </c>
      <c r="Q18" s="323">
        <f t="shared" si="4"/>
        <v>2.77</v>
      </c>
      <c r="R18" s="323">
        <f t="shared" si="5"/>
        <v>396400</v>
      </c>
      <c r="S18" s="323">
        <f t="shared" si="6"/>
        <v>390239.8</v>
      </c>
      <c r="T18" s="323">
        <f t="shared" si="7"/>
        <v>-6160.200000000012</v>
      </c>
      <c r="U18" s="322">
        <v>72900</v>
      </c>
      <c r="V18" s="322">
        <v>82674.87</v>
      </c>
      <c r="W18" s="324">
        <f t="shared" si="8"/>
        <v>9774.869999999995</v>
      </c>
      <c r="X18" s="322">
        <v>299000</v>
      </c>
      <c r="Y18" s="322">
        <v>288783.93</v>
      </c>
      <c r="Z18" s="324">
        <f t="shared" si="9"/>
        <v>-10216.070000000007</v>
      </c>
      <c r="AA18" s="322">
        <v>24500</v>
      </c>
      <c r="AB18" s="322">
        <v>18781</v>
      </c>
      <c r="AC18" s="323">
        <f t="shared" si="10"/>
        <v>-5719</v>
      </c>
      <c r="AD18" s="322"/>
      <c r="AE18" s="322"/>
      <c r="AF18" s="323">
        <f t="shared" si="11"/>
        <v>0</v>
      </c>
      <c r="AG18" s="322">
        <v>22700</v>
      </c>
      <c r="AH18" s="322">
        <v>17335.87</v>
      </c>
      <c r="AI18" s="323">
        <f t="shared" si="12"/>
        <v>-5364.130000000001</v>
      </c>
      <c r="AJ18" s="322">
        <v>373200</v>
      </c>
      <c r="AK18" s="322">
        <v>386003.17</v>
      </c>
      <c r="AL18" s="323">
        <f t="shared" si="13"/>
        <v>12803.169999999984</v>
      </c>
      <c r="AM18" s="322"/>
      <c r="AN18" s="322"/>
      <c r="AO18" s="323">
        <f t="shared" si="14"/>
        <v>0</v>
      </c>
      <c r="AP18" s="325"/>
      <c r="AQ18" s="325"/>
      <c r="AR18" s="323">
        <f t="shared" si="15"/>
        <v>0</v>
      </c>
      <c r="AS18" s="322"/>
      <c r="AT18" s="322"/>
      <c r="AU18" s="323">
        <f t="shared" si="16"/>
        <v>0</v>
      </c>
      <c r="AV18" s="322"/>
      <c r="AW18" s="322"/>
      <c r="AX18" s="323">
        <f t="shared" si="17"/>
        <v>0</v>
      </c>
      <c r="AY18" s="322">
        <v>691400</v>
      </c>
      <c r="AZ18" s="322">
        <v>717648.95</v>
      </c>
      <c r="BA18" s="323">
        <f t="shared" si="18"/>
        <v>26248.949999999953</v>
      </c>
      <c r="BB18" s="322"/>
      <c r="BC18" s="322"/>
      <c r="BD18" s="323">
        <f t="shared" si="19"/>
        <v>0</v>
      </c>
      <c r="BE18" s="322"/>
      <c r="BF18" s="322"/>
      <c r="BG18" s="325">
        <f t="shared" si="20"/>
        <v>0</v>
      </c>
      <c r="BH18" s="322"/>
      <c r="BI18" s="322">
        <v>791.5</v>
      </c>
      <c r="BJ18" s="325"/>
      <c r="BK18" s="325"/>
      <c r="BL18" s="324"/>
      <c r="BM18" s="324"/>
      <c r="BN18" s="324"/>
      <c r="BO18" s="324"/>
      <c r="BP18" s="324">
        <f t="shared" si="21"/>
        <v>791.5</v>
      </c>
      <c r="BQ18" s="322">
        <v>3500</v>
      </c>
      <c r="BR18" s="322">
        <v>3123.94</v>
      </c>
      <c r="BS18" s="324">
        <f t="shared" si="22"/>
        <v>-376.05999999999995</v>
      </c>
      <c r="BT18" s="322"/>
      <c r="BU18" s="322">
        <v>85.33</v>
      </c>
      <c r="BV18" s="324">
        <f t="shared" si="23"/>
        <v>85.33</v>
      </c>
      <c r="BW18" s="322"/>
      <c r="BX18" s="322"/>
      <c r="BY18" s="324">
        <f t="shared" si="24"/>
        <v>0</v>
      </c>
      <c r="BZ18" s="322"/>
      <c r="CA18" s="322"/>
      <c r="CB18" s="325">
        <f t="shared" si="25"/>
        <v>0</v>
      </c>
      <c r="CC18" s="326">
        <f t="shared" si="26"/>
        <v>1487200</v>
      </c>
      <c r="CD18" s="326">
        <f t="shared" si="27"/>
        <v>1520697.49</v>
      </c>
      <c r="CE18" s="326">
        <f t="shared" si="28"/>
        <v>33497.48999999999</v>
      </c>
      <c r="CF18" s="327">
        <f t="shared" si="29"/>
        <v>102.25238636363636</v>
      </c>
    </row>
    <row r="19" spans="1:84" s="328" customFormat="1" ht="24.75" customHeight="1">
      <c r="A19" s="320">
        <v>13</v>
      </c>
      <c r="B19" s="321" t="s">
        <v>105</v>
      </c>
      <c r="C19" s="322"/>
      <c r="D19" s="322"/>
      <c r="E19" s="323">
        <f t="shared" si="0"/>
        <v>0</v>
      </c>
      <c r="F19" s="322"/>
      <c r="G19" s="322"/>
      <c r="H19" s="323">
        <f t="shared" si="1"/>
        <v>0</v>
      </c>
      <c r="I19" s="322">
        <v>115000</v>
      </c>
      <c r="J19" s="322"/>
      <c r="K19" s="323">
        <f t="shared" si="2"/>
        <v>-115000</v>
      </c>
      <c r="L19" s="322"/>
      <c r="M19" s="322"/>
      <c r="N19" s="323">
        <f t="shared" si="3"/>
        <v>0</v>
      </c>
      <c r="O19" s="322"/>
      <c r="P19" s="322">
        <v>15.99</v>
      </c>
      <c r="Q19" s="323">
        <f t="shared" si="4"/>
        <v>15.99</v>
      </c>
      <c r="R19" s="323">
        <f t="shared" si="5"/>
        <v>1676700</v>
      </c>
      <c r="S19" s="323">
        <f t="shared" si="6"/>
        <v>1252445.36</v>
      </c>
      <c r="T19" s="323">
        <f t="shared" si="7"/>
        <v>-424254.6399999999</v>
      </c>
      <c r="U19" s="322">
        <v>295000</v>
      </c>
      <c r="V19" s="322">
        <v>235956.31</v>
      </c>
      <c r="W19" s="324">
        <f t="shared" si="8"/>
        <v>-59043.69</v>
      </c>
      <c r="X19" s="322">
        <v>1232000</v>
      </c>
      <c r="Y19" s="322">
        <v>823867.05</v>
      </c>
      <c r="Z19" s="324">
        <f t="shared" si="9"/>
        <v>-408132.94999999995</v>
      </c>
      <c r="AA19" s="322">
        <v>149700</v>
      </c>
      <c r="AB19" s="322">
        <v>192622</v>
      </c>
      <c r="AC19" s="323">
        <f t="shared" si="10"/>
        <v>42922</v>
      </c>
      <c r="AD19" s="322"/>
      <c r="AE19" s="322"/>
      <c r="AF19" s="323">
        <f t="shared" si="11"/>
        <v>0</v>
      </c>
      <c r="AG19" s="322">
        <v>31600</v>
      </c>
      <c r="AH19" s="322">
        <v>52893.26</v>
      </c>
      <c r="AI19" s="323">
        <f t="shared" si="12"/>
        <v>21293.260000000002</v>
      </c>
      <c r="AJ19" s="322">
        <v>1330650</v>
      </c>
      <c r="AK19" s="322">
        <v>1207124.15</v>
      </c>
      <c r="AL19" s="323">
        <f t="shared" si="13"/>
        <v>-123525.8500000001</v>
      </c>
      <c r="AM19" s="322"/>
      <c r="AN19" s="322"/>
      <c r="AO19" s="323">
        <f t="shared" si="14"/>
        <v>0</v>
      </c>
      <c r="AP19" s="325"/>
      <c r="AQ19" s="325"/>
      <c r="AR19" s="323">
        <f t="shared" si="15"/>
        <v>0</v>
      </c>
      <c r="AS19" s="322"/>
      <c r="AT19" s="322"/>
      <c r="AU19" s="323">
        <f t="shared" si="16"/>
        <v>0</v>
      </c>
      <c r="AV19" s="322"/>
      <c r="AW19" s="322"/>
      <c r="AX19" s="323">
        <f t="shared" si="17"/>
        <v>0</v>
      </c>
      <c r="AY19" s="322">
        <v>838500</v>
      </c>
      <c r="AZ19" s="322">
        <v>911019.06</v>
      </c>
      <c r="BA19" s="323">
        <f t="shared" si="18"/>
        <v>72519.06000000006</v>
      </c>
      <c r="BB19" s="322"/>
      <c r="BC19" s="322"/>
      <c r="BD19" s="323">
        <f t="shared" si="19"/>
        <v>0</v>
      </c>
      <c r="BE19" s="322"/>
      <c r="BF19" s="322">
        <v>850</v>
      </c>
      <c r="BG19" s="325">
        <f t="shared" si="20"/>
        <v>850</v>
      </c>
      <c r="BH19" s="322">
        <v>700</v>
      </c>
      <c r="BI19" s="322">
        <v>13.6</v>
      </c>
      <c r="BJ19" s="325"/>
      <c r="BK19" s="325"/>
      <c r="BL19" s="324"/>
      <c r="BM19" s="324"/>
      <c r="BN19" s="324"/>
      <c r="BO19" s="324"/>
      <c r="BP19" s="324">
        <f t="shared" si="21"/>
        <v>-686.4</v>
      </c>
      <c r="BQ19" s="322"/>
      <c r="BR19" s="322"/>
      <c r="BS19" s="324">
        <f t="shared" si="22"/>
        <v>0</v>
      </c>
      <c r="BT19" s="322"/>
      <c r="BU19" s="322">
        <v>5.27</v>
      </c>
      <c r="BV19" s="324">
        <f t="shared" si="23"/>
        <v>5.27</v>
      </c>
      <c r="BW19" s="322"/>
      <c r="BX19" s="322"/>
      <c r="BY19" s="324">
        <f t="shared" si="24"/>
        <v>0</v>
      </c>
      <c r="BZ19" s="322"/>
      <c r="CA19" s="322"/>
      <c r="CB19" s="325">
        <f t="shared" si="25"/>
        <v>0</v>
      </c>
      <c r="CC19" s="326">
        <f t="shared" si="26"/>
        <v>3993150</v>
      </c>
      <c r="CD19" s="326">
        <f t="shared" si="27"/>
        <v>3424366.69</v>
      </c>
      <c r="CE19" s="326">
        <f t="shared" si="28"/>
        <v>-568783.31</v>
      </c>
      <c r="CF19" s="327">
        <f t="shared" si="29"/>
        <v>85.75602444185668</v>
      </c>
    </row>
    <row r="20" spans="1:84" s="328" customFormat="1" ht="24.75" customHeight="1">
      <c r="A20" s="320">
        <v>14</v>
      </c>
      <c r="B20" s="321" t="s">
        <v>106</v>
      </c>
      <c r="C20" s="322"/>
      <c r="D20" s="322"/>
      <c r="E20" s="323">
        <f t="shared" si="0"/>
        <v>0</v>
      </c>
      <c r="F20" s="322"/>
      <c r="G20" s="322"/>
      <c r="H20" s="323">
        <f t="shared" si="1"/>
        <v>0</v>
      </c>
      <c r="I20" s="322"/>
      <c r="J20" s="322">
        <v>224313.57</v>
      </c>
      <c r="K20" s="323">
        <f t="shared" si="2"/>
        <v>224313.57</v>
      </c>
      <c r="L20" s="322"/>
      <c r="M20" s="322">
        <v>30.55</v>
      </c>
      <c r="N20" s="323">
        <f t="shared" si="3"/>
        <v>30.55</v>
      </c>
      <c r="O20" s="322"/>
      <c r="P20" s="322">
        <v>21315.9</v>
      </c>
      <c r="Q20" s="323">
        <f t="shared" si="4"/>
        <v>21315.9</v>
      </c>
      <c r="R20" s="323">
        <f t="shared" si="5"/>
        <v>1665000</v>
      </c>
      <c r="S20" s="323">
        <f t="shared" si="6"/>
        <v>1732879.27</v>
      </c>
      <c r="T20" s="323">
        <f t="shared" si="7"/>
        <v>67879.27000000002</v>
      </c>
      <c r="U20" s="322">
        <v>225000</v>
      </c>
      <c r="V20" s="322">
        <v>246912.71</v>
      </c>
      <c r="W20" s="324">
        <f t="shared" si="8"/>
        <v>21912.709999999992</v>
      </c>
      <c r="X20" s="322">
        <v>920000</v>
      </c>
      <c r="Y20" s="322">
        <v>862580.06</v>
      </c>
      <c r="Z20" s="324">
        <f t="shared" si="9"/>
        <v>-57419.939999999944</v>
      </c>
      <c r="AA20" s="322">
        <v>520000</v>
      </c>
      <c r="AB20" s="322">
        <v>623386.5</v>
      </c>
      <c r="AC20" s="323">
        <f t="shared" si="10"/>
        <v>103386.5</v>
      </c>
      <c r="AD20" s="322"/>
      <c r="AE20" s="322"/>
      <c r="AF20" s="323">
        <f t="shared" si="11"/>
        <v>0</v>
      </c>
      <c r="AG20" s="322">
        <v>308000</v>
      </c>
      <c r="AH20" s="322">
        <v>651980.33</v>
      </c>
      <c r="AI20" s="323">
        <f t="shared" si="12"/>
        <v>343980.32999999996</v>
      </c>
      <c r="AJ20" s="322">
        <v>4031000</v>
      </c>
      <c r="AK20" s="322">
        <v>3869790.8</v>
      </c>
      <c r="AL20" s="323">
        <f t="shared" si="13"/>
        <v>-161209.2000000002</v>
      </c>
      <c r="AM20" s="322"/>
      <c r="AN20" s="322">
        <v>35420</v>
      </c>
      <c r="AO20" s="323">
        <f t="shared" si="14"/>
        <v>35420</v>
      </c>
      <c r="AP20" s="325"/>
      <c r="AQ20" s="325"/>
      <c r="AR20" s="323">
        <f t="shared" si="15"/>
        <v>0</v>
      </c>
      <c r="AS20" s="322">
        <v>26000</v>
      </c>
      <c r="AT20" s="322">
        <v>25099</v>
      </c>
      <c r="AU20" s="323">
        <f t="shared" si="16"/>
        <v>-901</v>
      </c>
      <c r="AV20" s="322"/>
      <c r="AW20" s="322"/>
      <c r="AX20" s="323">
        <f t="shared" si="17"/>
        <v>0</v>
      </c>
      <c r="AY20" s="322">
        <v>3720000</v>
      </c>
      <c r="AZ20" s="322">
        <v>4001885.35</v>
      </c>
      <c r="BA20" s="323">
        <f t="shared" si="18"/>
        <v>281885.3500000001</v>
      </c>
      <c r="BB20" s="322"/>
      <c r="BC20" s="322"/>
      <c r="BD20" s="323">
        <f t="shared" si="19"/>
        <v>0</v>
      </c>
      <c r="BE20" s="322"/>
      <c r="BF20" s="322"/>
      <c r="BG20" s="325">
        <f t="shared" si="20"/>
        <v>0</v>
      </c>
      <c r="BH20" s="322">
        <v>220000</v>
      </c>
      <c r="BI20" s="322">
        <v>319258.38</v>
      </c>
      <c r="BJ20" s="325"/>
      <c r="BK20" s="325"/>
      <c r="BL20" s="324"/>
      <c r="BM20" s="324"/>
      <c r="BN20" s="324"/>
      <c r="BO20" s="324"/>
      <c r="BP20" s="324">
        <f t="shared" si="21"/>
        <v>99258.38</v>
      </c>
      <c r="BQ20" s="322">
        <v>7000</v>
      </c>
      <c r="BR20" s="322">
        <v>6197.12</v>
      </c>
      <c r="BS20" s="324">
        <f t="shared" si="22"/>
        <v>-802.8800000000001</v>
      </c>
      <c r="BT20" s="322"/>
      <c r="BU20" s="322">
        <v>28.8</v>
      </c>
      <c r="BV20" s="324">
        <f t="shared" si="23"/>
        <v>28.8</v>
      </c>
      <c r="BW20" s="322"/>
      <c r="BX20" s="322">
        <v>168306.46</v>
      </c>
      <c r="BY20" s="324">
        <f t="shared" si="24"/>
        <v>168306.46</v>
      </c>
      <c r="BZ20" s="322"/>
      <c r="CA20" s="322"/>
      <c r="CB20" s="325">
        <f t="shared" si="25"/>
        <v>0</v>
      </c>
      <c r="CC20" s="326">
        <f t="shared" si="26"/>
        <v>9977000</v>
      </c>
      <c r="CD20" s="326">
        <f t="shared" si="27"/>
        <v>11056505.530000001</v>
      </c>
      <c r="CE20" s="326">
        <f t="shared" si="28"/>
        <v>1079505.5300000012</v>
      </c>
      <c r="CF20" s="327">
        <f t="shared" si="29"/>
        <v>110.81994116467877</v>
      </c>
    </row>
    <row r="21" spans="1:84" s="328" customFormat="1" ht="24.75" customHeight="1">
      <c r="A21" s="320">
        <v>15</v>
      </c>
      <c r="B21" s="321" t="s">
        <v>107</v>
      </c>
      <c r="C21" s="322"/>
      <c r="D21" s="322"/>
      <c r="E21" s="323">
        <f t="shared" si="0"/>
        <v>0</v>
      </c>
      <c r="F21" s="322"/>
      <c r="G21" s="322"/>
      <c r="H21" s="323">
        <f t="shared" si="1"/>
        <v>0</v>
      </c>
      <c r="I21" s="322"/>
      <c r="J21" s="322"/>
      <c r="K21" s="323">
        <f t="shared" si="2"/>
        <v>0</v>
      </c>
      <c r="L21" s="322"/>
      <c r="M21" s="322"/>
      <c r="N21" s="323">
        <f t="shared" si="3"/>
        <v>0</v>
      </c>
      <c r="O21" s="322">
        <v>77950</v>
      </c>
      <c r="P21" s="322">
        <v>93000</v>
      </c>
      <c r="Q21" s="323">
        <f t="shared" si="4"/>
        <v>15050</v>
      </c>
      <c r="R21" s="323">
        <f t="shared" si="5"/>
        <v>101900</v>
      </c>
      <c r="S21" s="323">
        <f t="shared" si="6"/>
        <v>99300</v>
      </c>
      <c r="T21" s="323">
        <f t="shared" si="7"/>
        <v>-2600</v>
      </c>
      <c r="U21" s="322"/>
      <c r="V21" s="322"/>
      <c r="W21" s="324">
        <f t="shared" si="8"/>
        <v>0</v>
      </c>
      <c r="X21" s="322"/>
      <c r="Y21" s="322"/>
      <c r="Z21" s="324">
        <f t="shared" si="9"/>
        <v>0</v>
      </c>
      <c r="AA21" s="322">
        <v>101900</v>
      </c>
      <c r="AB21" s="322">
        <v>99300</v>
      </c>
      <c r="AC21" s="323">
        <f t="shared" si="10"/>
        <v>-2600</v>
      </c>
      <c r="AD21" s="322"/>
      <c r="AE21" s="322"/>
      <c r="AF21" s="323">
        <f t="shared" si="11"/>
        <v>0</v>
      </c>
      <c r="AG21" s="322">
        <v>13115</v>
      </c>
      <c r="AH21" s="322">
        <v>15746.01</v>
      </c>
      <c r="AI21" s="323">
        <f t="shared" si="12"/>
        <v>2631.01</v>
      </c>
      <c r="AJ21" s="322">
        <v>344980</v>
      </c>
      <c r="AK21" s="322">
        <v>404525.55</v>
      </c>
      <c r="AL21" s="323">
        <f t="shared" si="13"/>
        <v>59545.54999999999</v>
      </c>
      <c r="AM21" s="322">
        <v>37750</v>
      </c>
      <c r="AN21" s="322">
        <v>34250</v>
      </c>
      <c r="AO21" s="323">
        <f t="shared" si="14"/>
        <v>-3500</v>
      </c>
      <c r="AP21" s="325"/>
      <c r="AQ21" s="325"/>
      <c r="AR21" s="323">
        <f t="shared" si="15"/>
        <v>0</v>
      </c>
      <c r="AS21" s="322"/>
      <c r="AT21" s="322"/>
      <c r="AU21" s="323">
        <f t="shared" si="16"/>
        <v>0</v>
      </c>
      <c r="AV21" s="322"/>
      <c r="AW21" s="322"/>
      <c r="AX21" s="323">
        <f t="shared" si="17"/>
        <v>0</v>
      </c>
      <c r="AY21" s="322">
        <v>507355</v>
      </c>
      <c r="AZ21" s="322">
        <v>509527.26</v>
      </c>
      <c r="BA21" s="323">
        <f t="shared" si="18"/>
        <v>2172.2600000000093</v>
      </c>
      <c r="BB21" s="322"/>
      <c r="BC21" s="322"/>
      <c r="BD21" s="323">
        <f t="shared" si="19"/>
        <v>0</v>
      </c>
      <c r="BE21" s="322">
        <v>4950</v>
      </c>
      <c r="BF21" s="322"/>
      <c r="BG21" s="325">
        <f t="shared" si="20"/>
        <v>-4950</v>
      </c>
      <c r="BH21" s="322"/>
      <c r="BI21" s="322">
        <v>860.85</v>
      </c>
      <c r="BJ21" s="325"/>
      <c r="BK21" s="325"/>
      <c r="BL21" s="324"/>
      <c r="BM21" s="324"/>
      <c r="BN21" s="324"/>
      <c r="BO21" s="324"/>
      <c r="BP21" s="324">
        <f t="shared" si="21"/>
        <v>860.85</v>
      </c>
      <c r="BQ21" s="322"/>
      <c r="BR21" s="322">
        <v>1954.69</v>
      </c>
      <c r="BS21" s="324">
        <f t="shared" si="22"/>
        <v>1954.69</v>
      </c>
      <c r="BT21" s="322"/>
      <c r="BU21" s="322"/>
      <c r="BV21" s="324">
        <f t="shared" si="23"/>
        <v>0</v>
      </c>
      <c r="BW21" s="322"/>
      <c r="BX21" s="322"/>
      <c r="BY21" s="324">
        <f t="shared" si="24"/>
        <v>0</v>
      </c>
      <c r="BZ21" s="322"/>
      <c r="CA21" s="322">
        <v>1063.33</v>
      </c>
      <c r="CB21" s="325">
        <f t="shared" si="25"/>
        <v>1063.33</v>
      </c>
      <c r="CC21" s="326">
        <f t="shared" si="26"/>
        <v>1088000</v>
      </c>
      <c r="CD21" s="326">
        <f t="shared" si="27"/>
        <v>1160227.6900000002</v>
      </c>
      <c r="CE21" s="326">
        <f t="shared" si="28"/>
        <v>72227.69000000018</v>
      </c>
      <c r="CF21" s="327">
        <f t="shared" si="29"/>
        <v>106.63857444852943</v>
      </c>
    </row>
    <row r="22" spans="1:84" s="328" customFormat="1" ht="24.75" customHeight="1">
      <c r="A22" s="320">
        <v>16</v>
      </c>
      <c r="B22" s="321" t="s">
        <v>171</v>
      </c>
      <c r="C22" s="322"/>
      <c r="D22" s="322"/>
      <c r="E22" s="323">
        <f t="shared" si="0"/>
        <v>0</v>
      </c>
      <c r="F22" s="322"/>
      <c r="G22" s="322"/>
      <c r="H22" s="323">
        <f t="shared" si="1"/>
        <v>0</v>
      </c>
      <c r="I22" s="322">
        <v>16500</v>
      </c>
      <c r="J22" s="322">
        <v>13025.41</v>
      </c>
      <c r="K22" s="323">
        <f t="shared" si="2"/>
        <v>-3474.59</v>
      </c>
      <c r="L22" s="322"/>
      <c r="M22" s="322"/>
      <c r="N22" s="323">
        <f t="shared" si="3"/>
        <v>0</v>
      </c>
      <c r="O22" s="322"/>
      <c r="P22" s="322">
        <v>430</v>
      </c>
      <c r="Q22" s="323">
        <f t="shared" si="4"/>
        <v>430</v>
      </c>
      <c r="R22" s="323">
        <f t="shared" si="5"/>
        <v>2800</v>
      </c>
      <c r="S22" s="323">
        <f t="shared" si="6"/>
        <v>2421</v>
      </c>
      <c r="T22" s="323">
        <f t="shared" si="7"/>
        <v>-379</v>
      </c>
      <c r="U22" s="322"/>
      <c r="V22" s="322"/>
      <c r="W22" s="324">
        <f t="shared" si="8"/>
        <v>0</v>
      </c>
      <c r="X22" s="322"/>
      <c r="Y22" s="322"/>
      <c r="Z22" s="324">
        <f t="shared" si="9"/>
        <v>0</v>
      </c>
      <c r="AA22" s="322">
        <v>2800</v>
      </c>
      <c r="AB22" s="322">
        <v>2421</v>
      </c>
      <c r="AC22" s="323">
        <f t="shared" si="10"/>
        <v>-379</v>
      </c>
      <c r="AD22" s="322"/>
      <c r="AE22" s="322"/>
      <c r="AF22" s="323">
        <f t="shared" si="11"/>
        <v>0</v>
      </c>
      <c r="AG22" s="322">
        <v>1700</v>
      </c>
      <c r="AH22" s="322">
        <v>1714.82</v>
      </c>
      <c r="AI22" s="323">
        <f t="shared" si="12"/>
        <v>14.819999999999936</v>
      </c>
      <c r="AJ22" s="322">
        <v>180300</v>
      </c>
      <c r="AK22" s="322">
        <v>240445.68</v>
      </c>
      <c r="AL22" s="323">
        <f t="shared" si="13"/>
        <v>60145.67999999999</v>
      </c>
      <c r="AM22" s="322"/>
      <c r="AN22" s="322"/>
      <c r="AO22" s="323">
        <f t="shared" si="14"/>
        <v>0</v>
      </c>
      <c r="AP22" s="325"/>
      <c r="AQ22" s="325"/>
      <c r="AR22" s="323">
        <f t="shared" si="15"/>
        <v>0</v>
      </c>
      <c r="AS22" s="322"/>
      <c r="AT22" s="322"/>
      <c r="AU22" s="323">
        <f t="shared" si="16"/>
        <v>0</v>
      </c>
      <c r="AV22" s="322"/>
      <c r="AW22" s="322">
        <v>11600</v>
      </c>
      <c r="AX22" s="323">
        <f t="shared" si="17"/>
        <v>11600</v>
      </c>
      <c r="AY22" s="322">
        <v>1221000</v>
      </c>
      <c r="AZ22" s="322">
        <v>1261477.22</v>
      </c>
      <c r="BA22" s="323">
        <f t="shared" si="18"/>
        <v>40477.21999999997</v>
      </c>
      <c r="BB22" s="322"/>
      <c r="BC22" s="322"/>
      <c r="BD22" s="323">
        <f t="shared" si="19"/>
        <v>0</v>
      </c>
      <c r="BE22" s="322"/>
      <c r="BF22" s="322"/>
      <c r="BG22" s="325">
        <f t="shared" si="20"/>
        <v>0</v>
      </c>
      <c r="BH22" s="322"/>
      <c r="BI22" s="322"/>
      <c r="BJ22" s="325"/>
      <c r="BK22" s="325"/>
      <c r="BL22" s="324"/>
      <c r="BM22" s="324"/>
      <c r="BN22" s="324"/>
      <c r="BO22" s="324"/>
      <c r="BP22" s="324">
        <f t="shared" si="21"/>
        <v>0</v>
      </c>
      <c r="BQ22" s="322"/>
      <c r="BR22" s="322"/>
      <c r="BS22" s="324">
        <f t="shared" si="22"/>
        <v>0</v>
      </c>
      <c r="BT22" s="322">
        <v>300</v>
      </c>
      <c r="BU22" s="322">
        <v>785.13</v>
      </c>
      <c r="BV22" s="324">
        <f t="shared" si="23"/>
        <v>485.13</v>
      </c>
      <c r="BW22" s="322"/>
      <c r="BX22" s="322"/>
      <c r="BY22" s="324">
        <f t="shared" si="24"/>
        <v>0</v>
      </c>
      <c r="BZ22" s="322"/>
      <c r="CA22" s="322"/>
      <c r="CB22" s="325">
        <f t="shared" si="25"/>
        <v>0</v>
      </c>
      <c r="CC22" s="326">
        <f t="shared" si="26"/>
        <v>1422600</v>
      </c>
      <c r="CD22" s="326">
        <f t="shared" si="27"/>
        <v>1531899.2599999998</v>
      </c>
      <c r="CE22" s="326">
        <f t="shared" si="28"/>
        <v>109299.25999999978</v>
      </c>
      <c r="CF22" s="327">
        <f t="shared" si="29"/>
        <v>107.68306340503302</v>
      </c>
    </row>
    <row r="23" spans="1:84" s="328" customFormat="1" ht="24.75" customHeight="1">
      <c r="A23" s="320">
        <v>17</v>
      </c>
      <c r="B23" s="321" t="s">
        <v>108</v>
      </c>
      <c r="C23" s="322"/>
      <c r="D23" s="322"/>
      <c r="E23" s="323">
        <f t="shared" si="0"/>
        <v>0</v>
      </c>
      <c r="F23" s="322"/>
      <c r="G23" s="322"/>
      <c r="H23" s="323">
        <f t="shared" si="1"/>
        <v>0</v>
      </c>
      <c r="I23" s="322"/>
      <c r="J23" s="322"/>
      <c r="K23" s="323">
        <f t="shared" si="2"/>
        <v>0</v>
      </c>
      <c r="L23" s="322"/>
      <c r="M23" s="322"/>
      <c r="N23" s="323">
        <f t="shared" si="3"/>
        <v>0</v>
      </c>
      <c r="O23" s="322"/>
      <c r="P23" s="322">
        <v>11.23</v>
      </c>
      <c r="Q23" s="323">
        <f t="shared" si="4"/>
        <v>11.23</v>
      </c>
      <c r="R23" s="323">
        <f t="shared" si="5"/>
        <v>28900</v>
      </c>
      <c r="S23" s="323">
        <f t="shared" si="6"/>
        <v>36209.4</v>
      </c>
      <c r="T23" s="323">
        <f t="shared" si="7"/>
        <v>7309.4000000000015</v>
      </c>
      <c r="U23" s="322"/>
      <c r="V23" s="322"/>
      <c r="W23" s="324">
        <f t="shared" si="8"/>
        <v>0</v>
      </c>
      <c r="X23" s="322"/>
      <c r="Y23" s="322"/>
      <c r="Z23" s="324">
        <f t="shared" si="9"/>
        <v>0</v>
      </c>
      <c r="AA23" s="322">
        <v>28900</v>
      </c>
      <c r="AB23" s="322">
        <v>36209.4</v>
      </c>
      <c r="AC23" s="323">
        <f t="shared" si="10"/>
        <v>7309.4000000000015</v>
      </c>
      <c r="AD23" s="322"/>
      <c r="AE23" s="322"/>
      <c r="AF23" s="323">
        <f t="shared" si="11"/>
        <v>0</v>
      </c>
      <c r="AG23" s="322">
        <v>39500</v>
      </c>
      <c r="AH23" s="322">
        <v>33579.89</v>
      </c>
      <c r="AI23" s="323">
        <f t="shared" si="12"/>
        <v>-5920.110000000001</v>
      </c>
      <c r="AJ23" s="322">
        <v>1413490</v>
      </c>
      <c r="AK23" s="322">
        <v>1741539.96</v>
      </c>
      <c r="AL23" s="323">
        <f t="shared" si="13"/>
        <v>328049.95999999996</v>
      </c>
      <c r="AM23" s="322"/>
      <c r="AN23" s="322"/>
      <c r="AO23" s="323">
        <f t="shared" si="14"/>
        <v>0</v>
      </c>
      <c r="AP23" s="325"/>
      <c r="AQ23" s="325"/>
      <c r="AR23" s="323">
        <f t="shared" si="15"/>
        <v>0</v>
      </c>
      <c r="AS23" s="322"/>
      <c r="AT23" s="322"/>
      <c r="AU23" s="323">
        <f t="shared" si="16"/>
        <v>0</v>
      </c>
      <c r="AV23" s="322"/>
      <c r="AW23" s="322"/>
      <c r="AX23" s="323">
        <f t="shared" si="17"/>
        <v>0</v>
      </c>
      <c r="AY23" s="322">
        <v>862110</v>
      </c>
      <c r="AZ23" s="322">
        <v>688501.58</v>
      </c>
      <c r="BA23" s="323">
        <f t="shared" si="18"/>
        <v>-173608.42000000004</v>
      </c>
      <c r="BB23" s="322"/>
      <c r="BC23" s="322"/>
      <c r="BD23" s="323">
        <f t="shared" si="19"/>
        <v>0</v>
      </c>
      <c r="BE23" s="322"/>
      <c r="BF23" s="322"/>
      <c r="BG23" s="325">
        <f t="shared" si="20"/>
        <v>0</v>
      </c>
      <c r="BH23" s="322">
        <v>2000</v>
      </c>
      <c r="BI23" s="322">
        <v>2534.16</v>
      </c>
      <c r="BJ23" s="325"/>
      <c r="BK23" s="325"/>
      <c r="BL23" s="324"/>
      <c r="BM23" s="324"/>
      <c r="BN23" s="324"/>
      <c r="BO23" s="324"/>
      <c r="BP23" s="324">
        <f t="shared" si="21"/>
        <v>534.1599999999999</v>
      </c>
      <c r="BQ23" s="322"/>
      <c r="BR23" s="322"/>
      <c r="BS23" s="324">
        <f t="shared" si="22"/>
        <v>0</v>
      </c>
      <c r="BT23" s="322"/>
      <c r="BU23" s="322">
        <v>4.35</v>
      </c>
      <c r="BV23" s="324">
        <f t="shared" si="23"/>
        <v>4.35</v>
      </c>
      <c r="BW23" s="322"/>
      <c r="BX23" s="322"/>
      <c r="BY23" s="324">
        <f t="shared" si="24"/>
        <v>0</v>
      </c>
      <c r="BZ23" s="322"/>
      <c r="CA23" s="322"/>
      <c r="CB23" s="325">
        <f t="shared" si="25"/>
        <v>0</v>
      </c>
      <c r="CC23" s="326">
        <f t="shared" si="26"/>
        <v>2346000</v>
      </c>
      <c r="CD23" s="326">
        <f t="shared" si="27"/>
        <v>2502380.5700000003</v>
      </c>
      <c r="CE23" s="326">
        <f t="shared" si="28"/>
        <v>156380.5700000003</v>
      </c>
      <c r="CF23" s="327">
        <f t="shared" si="29"/>
        <v>106.66583844842286</v>
      </c>
    </row>
    <row r="24" spans="1:84" s="328" customFormat="1" ht="24.75" customHeight="1">
      <c r="A24" s="320">
        <v>18</v>
      </c>
      <c r="B24" s="321" t="s">
        <v>109</v>
      </c>
      <c r="C24" s="322"/>
      <c r="D24" s="322"/>
      <c r="E24" s="323">
        <f t="shared" si="0"/>
        <v>0</v>
      </c>
      <c r="F24" s="322"/>
      <c r="G24" s="322"/>
      <c r="H24" s="323">
        <f t="shared" si="1"/>
        <v>0</v>
      </c>
      <c r="I24" s="322">
        <v>20000</v>
      </c>
      <c r="J24" s="322">
        <v>122846.51</v>
      </c>
      <c r="K24" s="323">
        <f t="shared" si="2"/>
        <v>102846.51</v>
      </c>
      <c r="L24" s="322"/>
      <c r="M24" s="322"/>
      <c r="N24" s="323">
        <f t="shared" si="3"/>
        <v>0</v>
      </c>
      <c r="O24" s="322">
        <v>12000</v>
      </c>
      <c r="P24" s="322">
        <v>16131.53</v>
      </c>
      <c r="Q24" s="323">
        <f t="shared" si="4"/>
        <v>4131.530000000001</v>
      </c>
      <c r="R24" s="323">
        <f t="shared" si="5"/>
        <v>630000</v>
      </c>
      <c r="S24" s="323">
        <f t="shared" si="6"/>
        <v>590471.98</v>
      </c>
      <c r="T24" s="323">
        <f t="shared" si="7"/>
        <v>-39528.02000000002</v>
      </c>
      <c r="U24" s="322">
        <v>90000</v>
      </c>
      <c r="V24" s="322">
        <v>87631.31</v>
      </c>
      <c r="W24" s="324">
        <f t="shared" si="8"/>
        <v>-2368.6900000000023</v>
      </c>
      <c r="X24" s="322">
        <v>380000</v>
      </c>
      <c r="Y24" s="322">
        <v>306033.25</v>
      </c>
      <c r="Z24" s="324">
        <f t="shared" si="9"/>
        <v>-73966.75</v>
      </c>
      <c r="AA24" s="322">
        <v>160000</v>
      </c>
      <c r="AB24" s="322">
        <v>196807.42</v>
      </c>
      <c r="AC24" s="323">
        <f t="shared" si="10"/>
        <v>36807.42000000001</v>
      </c>
      <c r="AD24" s="322"/>
      <c r="AE24" s="322"/>
      <c r="AF24" s="323">
        <f t="shared" si="11"/>
        <v>0</v>
      </c>
      <c r="AG24" s="322">
        <v>650000</v>
      </c>
      <c r="AH24" s="322">
        <v>626826.8</v>
      </c>
      <c r="AI24" s="323">
        <f t="shared" si="12"/>
        <v>-23173.199999999953</v>
      </c>
      <c r="AJ24" s="322">
        <v>905000</v>
      </c>
      <c r="AK24" s="322">
        <v>925254.89</v>
      </c>
      <c r="AL24" s="323">
        <f t="shared" si="13"/>
        <v>20254.890000000014</v>
      </c>
      <c r="AM24" s="322"/>
      <c r="AN24" s="322"/>
      <c r="AO24" s="323">
        <f t="shared" si="14"/>
        <v>0</v>
      </c>
      <c r="AP24" s="325"/>
      <c r="AQ24" s="325"/>
      <c r="AR24" s="323">
        <f t="shared" si="15"/>
        <v>0</v>
      </c>
      <c r="AS24" s="322">
        <v>369000</v>
      </c>
      <c r="AT24" s="322">
        <v>550767.59</v>
      </c>
      <c r="AU24" s="323">
        <f t="shared" si="16"/>
        <v>181767.58999999997</v>
      </c>
      <c r="AV24" s="322"/>
      <c r="AW24" s="322"/>
      <c r="AX24" s="323">
        <f t="shared" si="17"/>
        <v>0</v>
      </c>
      <c r="AY24" s="322">
        <v>1730000</v>
      </c>
      <c r="AZ24" s="322">
        <v>1299775.53</v>
      </c>
      <c r="BA24" s="323">
        <f t="shared" si="18"/>
        <v>-430224.47</v>
      </c>
      <c r="BB24" s="322"/>
      <c r="BC24" s="322"/>
      <c r="BD24" s="323">
        <f t="shared" si="19"/>
        <v>0</v>
      </c>
      <c r="BE24" s="322"/>
      <c r="BF24" s="322">
        <v>476</v>
      </c>
      <c r="BG24" s="325">
        <f t="shared" si="20"/>
        <v>476</v>
      </c>
      <c r="BH24" s="322"/>
      <c r="BI24" s="322">
        <v>1936.49</v>
      </c>
      <c r="BJ24" s="325"/>
      <c r="BK24" s="325"/>
      <c r="BL24" s="324"/>
      <c r="BM24" s="324"/>
      <c r="BN24" s="324"/>
      <c r="BO24" s="324"/>
      <c r="BP24" s="324">
        <f t="shared" si="21"/>
        <v>1936.49</v>
      </c>
      <c r="BQ24" s="322">
        <v>2400</v>
      </c>
      <c r="BR24" s="322">
        <v>2487.88</v>
      </c>
      <c r="BS24" s="324">
        <f t="shared" si="22"/>
        <v>87.88000000000011</v>
      </c>
      <c r="BT24" s="322"/>
      <c r="BU24" s="322">
        <v>20.74</v>
      </c>
      <c r="BV24" s="324">
        <f t="shared" si="23"/>
        <v>20.74</v>
      </c>
      <c r="BW24" s="322"/>
      <c r="BX24" s="322"/>
      <c r="BY24" s="324">
        <f t="shared" si="24"/>
        <v>0</v>
      </c>
      <c r="BZ24" s="322"/>
      <c r="CA24" s="322"/>
      <c r="CB24" s="325">
        <f t="shared" si="25"/>
        <v>0</v>
      </c>
      <c r="CC24" s="326">
        <f t="shared" si="26"/>
        <v>4318400</v>
      </c>
      <c r="CD24" s="326">
        <f t="shared" si="27"/>
        <v>4136995.9400000004</v>
      </c>
      <c r="CE24" s="326">
        <f t="shared" si="28"/>
        <v>-181404.0599999996</v>
      </c>
      <c r="CF24" s="327">
        <f t="shared" si="29"/>
        <v>95.79927612078548</v>
      </c>
    </row>
    <row r="25" spans="1:84" s="328" customFormat="1" ht="24.75" customHeight="1">
      <c r="A25" s="320">
        <v>19</v>
      </c>
      <c r="B25" s="321" t="s">
        <v>172</v>
      </c>
      <c r="C25" s="322"/>
      <c r="D25" s="322"/>
      <c r="E25" s="323">
        <f t="shared" si="0"/>
        <v>0</v>
      </c>
      <c r="F25" s="322"/>
      <c r="G25" s="322"/>
      <c r="H25" s="323">
        <f t="shared" si="1"/>
        <v>0</v>
      </c>
      <c r="I25" s="322">
        <v>1000</v>
      </c>
      <c r="J25" s="322">
        <v>333.25</v>
      </c>
      <c r="K25" s="323">
        <f t="shared" si="2"/>
        <v>-666.75</v>
      </c>
      <c r="L25" s="322"/>
      <c r="M25" s="322"/>
      <c r="N25" s="323">
        <f t="shared" si="3"/>
        <v>0</v>
      </c>
      <c r="O25" s="322"/>
      <c r="P25" s="322">
        <v>911.14</v>
      </c>
      <c r="Q25" s="323">
        <f t="shared" si="4"/>
        <v>911.14</v>
      </c>
      <c r="R25" s="323">
        <f t="shared" si="5"/>
        <v>7000</v>
      </c>
      <c r="S25" s="323">
        <f t="shared" si="6"/>
        <v>14661</v>
      </c>
      <c r="T25" s="323">
        <f t="shared" si="7"/>
        <v>7661</v>
      </c>
      <c r="U25" s="322"/>
      <c r="V25" s="322"/>
      <c r="W25" s="324">
        <f t="shared" si="8"/>
        <v>0</v>
      </c>
      <c r="X25" s="322"/>
      <c r="Y25" s="322"/>
      <c r="Z25" s="324">
        <f t="shared" si="9"/>
        <v>0</v>
      </c>
      <c r="AA25" s="322">
        <v>7000</v>
      </c>
      <c r="AB25" s="322">
        <v>14661</v>
      </c>
      <c r="AC25" s="323">
        <f t="shared" si="10"/>
        <v>7661</v>
      </c>
      <c r="AD25" s="322"/>
      <c r="AE25" s="322"/>
      <c r="AF25" s="323">
        <f t="shared" si="11"/>
        <v>0</v>
      </c>
      <c r="AG25" s="322">
        <v>0</v>
      </c>
      <c r="AH25" s="322">
        <v>22005.93</v>
      </c>
      <c r="AI25" s="323">
        <f t="shared" si="12"/>
        <v>22005.93</v>
      </c>
      <c r="AJ25" s="322">
        <v>1595200</v>
      </c>
      <c r="AK25" s="322">
        <v>1966449.32</v>
      </c>
      <c r="AL25" s="323">
        <f t="shared" si="13"/>
        <v>371249.32000000007</v>
      </c>
      <c r="AM25" s="322"/>
      <c r="AN25" s="322"/>
      <c r="AO25" s="323">
        <f t="shared" si="14"/>
        <v>0</v>
      </c>
      <c r="AP25" s="325"/>
      <c r="AQ25" s="325"/>
      <c r="AR25" s="323">
        <f t="shared" si="15"/>
        <v>0</v>
      </c>
      <c r="AS25" s="322"/>
      <c r="AT25" s="322"/>
      <c r="AU25" s="323">
        <f t="shared" si="16"/>
        <v>0</v>
      </c>
      <c r="AV25" s="322"/>
      <c r="AW25" s="322"/>
      <c r="AX25" s="323">
        <f t="shared" si="17"/>
        <v>0</v>
      </c>
      <c r="AY25" s="322">
        <v>145800</v>
      </c>
      <c r="AZ25" s="322">
        <v>196300.78</v>
      </c>
      <c r="BA25" s="323">
        <f t="shared" si="18"/>
        <v>50500.78</v>
      </c>
      <c r="BB25" s="322"/>
      <c r="BC25" s="322"/>
      <c r="BD25" s="323">
        <f t="shared" si="19"/>
        <v>0</v>
      </c>
      <c r="BE25" s="322"/>
      <c r="BF25" s="322"/>
      <c r="BG25" s="325">
        <f t="shared" si="20"/>
        <v>0</v>
      </c>
      <c r="BH25" s="322"/>
      <c r="BI25" s="322">
        <v>783.16</v>
      </c>
      <c r="BJ25" s="325"/>
      <c r="BK25" s="325"/>
      <c r="BL25" s="324"/>
      <c r="BM25" s="324"/>
      <c r="BN25" s="324"/>
      <c r="BO25" s="324"/>
      <c r="BP25" s="324">
        <f t="shared" si="21"/>
        <v>783.16</v>
      </c>
      <c r="BQ25" s="322"/>
      <c r="BR25" s="322"/>
      <c r="BS25" s="324">
        <f t="shared" si="22"/>
        <v>0</v>
      </c>
      <c r="BT25" s="322"/>
      <c r="BU25" s="322">
        <v>18.42</v>
      </c>
      <c r="BV25" s="324">
        <f t="shared" si="23"/>
        <v>18.42</v>
      </c>
      <c r="BW25" s="322"/>
      <c r="BX25" s="322"/>
      <c r="BY25" s="324">
        <f t="shared" si="24"/>
        <v>0</v>
      </c>
      <c r="BZ25" s="322"/>
      <c r="CA25" s="322">
        <v>21630</v>
      </c>
      <c r="CB25" s="325">
        <f t="shared" si="25"/>
        <v>21630</v>
      </c>
      <c r="CC25" s="326">
        <f t="shared" si="26"/>
        <v>1749000</v>
      </c>
      <c r="CD25" s="326">
        <f t="shared" si="27"/>
        <v>2223093</v>
      </c>
      <c r="CE25" s="326">
        <f t="shared" si="28"/>
        <v>474093</v>
      </c>
      <c r="CF25" s="327">
        <f t="shared" si="29"/>
        <v>127.10651801029161</v>
      </c>
    </row>
    <row r="26" spans="1:84" s="328" customFormat="1" ht="24.75" customHeight="1">
      <c r="A26" s="320">
        <v>20</v>
      </c>
      <c r="B26" s="321" t="s">
        <v>110</v>
      </c>
      <c r="C26" s="322"/>
      <c r="D26" s="322"/>
      <c r="E26" s="323">
        <f t="shared" si="0"/>
        <v>0</v>
      </c>
      <c r="F26" s="322"/>
      <c r="G26" s="322"/>
      <c r="H26" s="323">
        <f t="shared" si="1"/>
        <v>0</v>
      </c>
      <c r="I26" s="322"/>
      <c r="J26" s="322"/>
      <c r="K26" s="323">
        <f t="shared" si="2"/>
        <v>0</v>
      </c>
      <c r="L26" s="322"/>
      <c r="M26" s="322">
        <v>-378</v>
      </c>
      <c r="N26" s="323">
        <f t="shared" si="3"/>
        <v>-378</v>
      </c>
      <c r="O26" s="322"/>
      <c r="P26" s="322">
        <v>332.71</v>
      </c>
      <c r="Q26" s="323">
        <f t="shared" si="4"/>
        <v>332.71</v>
      </c>
      <c r="R26" s="323">
        <f t="shared" si="5"/>
        <v>10631730</v>
      </c>
      <c r="S26" s="323">
        <f t="shared" si="6"/>
        <v>10873787.170000002</v>
      </c>
      <c r="T26" s="323">
        <f t="shared" si="7"/>
        <v>242057.1700000018</v>
      </c>
      <c r="U26" s="322">
        <v>1900000</v>
      </c>
      <c r="V26" s="322">
        <v>2228784.12</v>
      </c>
      <c r="W26" s="324">
        <f t="shared" si="8"/>
        <v>328784.1200000001</v>
      </c>
      <c r="X26" s="322">
        <v>7731730</v>
      </c>
      <c r="Y26" s="322">
        <v>7785093.48</v>
      </c>
      <c r="Z26" s="324">
        <f t="shared" si="9"/>
        <v>53363.48000000045</v>
      </c>
      <c r="AA26" s="322">
        <v>1000000</v>
      </c>
      <c r="AB26" s="322">
        <v>859909.57</v>
      </c>
      <c r="AC26" s="323">
        <f t="shared" si="10"/>
        <v>-140090.43000000005</v>
      </c>
      <c r="AD26" s="322"/>
      <c r="AE26" s="322">
        <v>21983.97</v>
      </c>
      <c r="AF26" s="323">
        <f t="shared" si="11"/>
        <v>21983.97</v>
      </c>
      <c r="AG26" s="322">
        <v>37000</v>
      </c>
      <c r="AH26" s="322">
        <v>12191.33</v>
      </c>
      <c r="AI26" s="323">
        <f t="shared" si="12"/>
        <v>-24808.67</v>
      </c>
      <c r="AJ26" s="322">
        <v>5493470</v>
      </c>
      <c r="AK26" s="322">
        <v>4781531.81</v>
      </c>
      <c r="AL26" s="323">
        <f t="shared" si="13"/>
        <v>-711938.1900000004</v>
      </c>
      <c r="AM26" s="322"/>
      <c r="AN26" s="322"/>
      <c r="AO26" s="323">
        <f t="shared" si="14"/>
        <v>0</v>
      </c>
      <c r="AP26" s="325"/>
      <c r="AQ26" s="325"/>
      <c r="AR26" s="323">
        <f t="shared" si="15"/>
        <v>0</v>
      </c>
      <c r="AS26" s="322">
        <v>3000</v>
      </c>
      <c r="AT26" s="322">
        <v>7589</v>
      </c>
      <c r="AU26" s="323">
        <f t="shared" si="16"/>
        <v>4589</v>
      </c>
      <c r="AV26" s="322"/>
      <c r="AW26" s="322"/>
      <c r="AX26" s="323">
        <f t="shared" si="17"/>
        <v>0</v>
      </c>
      <c r="AY26" s="322">
        <v>745000</v>
      </c>
      <c r="AZ26" s="322">
        <v>923127.58</v>
      </c>
      <c r="BA26" s="323">
        <f t="shared" si="18"/>
        <v>178127.57999999996</v>
      </c>
      <c r="BB26" s="322"/>
      <c r="BC26" s="322"/>
      <c r="BD26" s="323">
        <f t="shared" si="19"/>
        <v>0</v>
      </c>
      <c r="BE26" s="322"/>
      <c r="BF26" s="322">
        <v>10000</v>
      </c>
      <c r="BG26" s="325">
        <f t="shared" si="20"/>
        <v>10000</v>
      </c>
      <c r="BH26" s="322"/>
      <c r="BI26" s="322">
        <v>878.51</v>
      </c>
      <c r="BJ26" s="325"/>
      <c r="BK26" s="325"/>
      <c r="BL26" s="324"/>
      <c r="BM26" s="324"/>
      <c r="BN26" s="324"/>
      <c r="BO26" s="324"/>
      <c r="BP26" s="324">
        <f t="shared" si="21"/>
        <v>878.51</v>
      </c>
      <c r="BQ26" s="322"/>
      <c r="BR26" s="322">
        <v>6</v>
      </c>
      <c r="BS26" s="324">
        <f t="shared" si="22"/>
        <v>6</v>
      </c>
      <c r="BT26" s="322">
        <v>200</v>
      </c>
      <c r="BU26" s="322">
        <v>44.75</v>
      </c>
      <c r="BV26" s="324">
        <f t="shared" si="23"/>
        <v>-155.25</v>
      </c>
      <c r="BW26" s="322"/>
      <c r="BX26" s="322"/>
      <c r="BY26" s="324">
        <f t="shared" si="24"/>
        <v>0</v>
      </c>
      <c r="BZ26" s="322"/>
      <c r="CA26" s="322"/>
      <c r="CB26" s="325">
        <f t="shared" si="25"/>
        <v>0</v>
      </c>
      <c r="CC26" s="326">
        <f t="shared" si="26"/>
        <v>16910400</v>
      </c>
      <c r="CD26" s="326">
        <f t="shared" si="27"/>
        <v>16631094.830000004</v>
      </c>
      <c r="CE26" s="326">
        <f t="shared" si="28"/>
        <v>-279305.1699999962</v>
      </c>
      <c r="CF26" s="327">
        <f t="shared" si="29"/>
        <v>98.34832310294259</v>
      </c>
    </row>
    <row r="27" spans="1:84" s="328" customFormat="1" ht="24.75" customHeight="1">
      <c r="A27" s="320">
        <v>21</v>
      </c>
      <c r="B27" s="321" t="s">
        <v>111</v>
      </c>
      <c r="C27" s="322"/>
      <c r="D27" s="322"/>
      <c r="E27" s="323">
        <f t="shared" si="0"/>
        <v>0</v>
      </c>
      <c r="F27" s="322"/>
      <c r="G27" s="322"/>
      <c r="H27" s="323">
        <f t="shared" si="1"/>
        <v>0</v>
      </c>
      <c r="I27" s="322"/>
      <c r="J27" s="322"/>
      <c r="K27" s="323">
        <f t="shared" si="2"/>
        <v>0</v>
      </c>
      <c r="L27" s="322"/>
      <c r="M27" s="322"/>
      <c r="N27" s="323">
        <f t="shared" si="3"/>
        <v>0</v>
      </c>
      <c r="O27" s="322"/>
      <c r="P27" s="322">
        <v>35</v>
      </c>
      <c r="Q27" s="323">
        <f t="shared" si="4"/>
        <v>35</v>
      </c>
      <c r="R27" s="323">
        <f t="shared" si="5"/>
        <v>238000</v>
      </c>
      <c r="S27" s="323">
        <f t="shared" si="6"/>
        <v>210840.94</v>
      </c>
      <c r="T27" s="323">
        <f t="shared" si="7"/>
        <v>-27159.059999999998</v>
      </c>
      <c r="U27" s="322">
        <v>10000</v>
      </c>
      <c r="V27" s="322">
        <v>12612.23</v>
      </c>
      <c r="W27" s="324">
        <f t="shared" si="8"/>
        <v>2612.2299999999996</v>
      </c>
      <c r="X27" s="322">
        <v>38000</v>
      </c>
      <c r="Y27" s="322">
        <v>44246.31</v>
      </c>
      <c r="Z27" s="324">
        <f t="shared" si="9"/>
        <v>6246.309999999998</v>
      </c>
      <c r="AA27" s="322">
        <v>190000</v>
      </c>
      <c r="AB27" s="322">
        <v>153982.4</v>
      </c>
      <c r="AC27" s="323">
        <f t="shared" si="10"/>
        <v>-36017.600000000006</v>
      </c>
      <c r="AD27" s="322"/>
      <c r="AE27" s="322"/>
      <c r="AF27" s="323">
        <f t="shared" si="11"/>
        <v>0</v>
      </c>
      <c r="AG27" s="322">
        <v>147800</v>
      </c>
      <c r="AH27" s="322">
        <v>174815.03</v>
      </c>
      <c r="AI27" s="323">
        <f t="shared" si="12"/>
        <v>27015.03</v>
      </c>
      <c r="AJ27" s="322">
        <v>327600</v>
      </c>
      <c r="AK27" s="322">
        <v>375647.21</v>
      </c>
      <c r="AL27" s="323">
        <f t="shared" si="13"/>
        <v>48047.21000000002</v>
      </c>
      <c r="AM27" s="322"/>
      <c r="AN27" s="322">
        <v>37500</v>
      </c>
      <c r="AO27" s="323">
        <f t="shared" si="14"/>
        <v>37500</v>
      </c>
      <c r="AP27" s="325"/>
      <c r="AQ27" s="325"/>
      <c r="AR27" s="323">
        <f t="shared" si="15"/>
        <v>0</v>
      </c>
      <c r="AS27" s="322">
        <v>6000</v>
      </c>
      <c r="AT27" s="322">
        <v>3962</v>
      </c>
      <c r="AU27" s="323">
        <f t="shared" si="16"/>
        <v>-2038</v>
      </c>
      <c r="AV27" s="322"/>
      <c r="AW27" s="322"/>
      <c r="AX27" s="323">
        <f t="shared" si="17"/>
        <v>0</v>
      </c>
      <c r="AY27" s="322">
        <v>5063000</v>
      </c>
      <c r="AZ27" s="322">
        <v>5067390.31</v>
      </c>
      <c r="BA27" s="323">
        <f t="shared" si="18"/>
        <v>4390.30999999959</v>
      </c>
      <c r="BB27" s="322"/>
      <c r="BC27" s="322"/>
      <c r="BD27" s="323">
        <f t="shared" si="19"/>
        <v>0</v>
      </c>
      <c r="BE27" s="322"/>
      <c r="BF27" s="322">
        <v>1000</v>
      </c>
      <c r="BG27" s="325">
        <f t="shared" si="20"/>
        <v>1000</v>
      </c>
      <c r="BH27" s="322"/>
      <c r="BI27" s="322">
        <v>2761.3</v>
      </c>
      <c r="BJ27" s="325"/>
      <c r="BK27" s="325"/>
      <c r="BL27" s="324"/>
      <c r="BM27" s="324"/>
      <c r="BN27" s="324"/>
      <c r="BO27" s="324"/>
      <c r="BP27" s="324">
        <f t="shared" si="21"/>
        <v>2761.3</v>
      </c>
      <c r="BQ27" s="322"/>
      <c r="BR27" s="322"/>
      <c r="BS27" s="324">
        <f t="shared" si="22"/>
        <v>0</v>
      </c>
      <c r="BT27" s="322">
        <v>100</v>
      </c>
      <c r="BU27" s="322">
        <v>22.82</v>
      </c>
      <c r="BV27" s="324">
        <f t="shared" si="23"/>
        <v>-77.18</v>
      </c>
      <c r="BW27" s="322"/>
      <c r="BX27" s="322"/>
      <c r="BY27" s="324">
        <f t="shared" si="24"/>
        <v>0</v>
      </c>
      <c r="BZ27" s="322"/>
      <c r="CA27" s="322"/>
      <c r="CB27" s="325">
        <f t="shared" si="25"/>
        <v>0</v>
      </c>
      <c r="CC27" s="326">
        <f t="shared" si="26"/>
        <v>5782500</v>
      </c>
      <c r="CD27" s="326">
        <f t="shared" si="27"/>
        <v>5873974.609999999</v>
      </c>
      <c r="CE27" s="326">
        <f t="shared" si="28"/>
        <v>91474.6099999994</v>
      </c>
      <c r="CF27" s="327">
        <f t="shared" si="29"/>
        <v>101.58192148724598</v>
      </c>
    </row>
    <row r="28" spans="1:84" s="328" customFormat="1" ht="24.75" customHeight="1">
      <c r="A28" s="320">
        <v>22</v>
      </c>
      <c r="B28" s="321" t="s">
        <v>173</v>
      </c>
      <c r="C28" s="322"/>
      <c r="D28" s="322"/>
      <c r="E28" s="323">
        <f t="shared" si="0"/>
        <v>0</v>
      </c>
      <c r="F28" s="322"/>
      <c r="G28" s="322"/>
      <c r="H28" s="323">
        <f t="shared" si="1"/>
        <v>0</v>
      </c>
      <c r="I28" s="322"/>
      <c r="J28" s="322"/>
      <c r="K28" s="323">
        <f t="shared" si="2"/>
        <v>0</v>
      </c>
      <c r="L28" s="322"/>
      <c r="M28" s="322"/>
      <c r="N28" s="323">
        <f t="shared" si="3"/>
        <v>0</v>
      </c>
      <c r="O28" s="322"/>
      <c r="P28" s="322">
        <v>55.01</v>
      </c>
      <c r="Q28" s="323">
        <f t="shared" si="4"/>
        <v>55.01</v>
      </c>
      <c r="R28" s="323">
        <f t="shared" si="5"/>
        <v>1822100</v>
      </c>
      <c r="S28" s="323">
        <f t="shared" si="6"/>
        <v>2140206.12</v>
      </c>
      <c r="T28" s="323">
        <f t="shared" si="7"/>
        <v>318106.1200000001</v>
      </c>
      <c r="U28" s="322">
        <v>335700</v>
      </c>
      <c r="V28" s="322">
        <v>421857.51</v>
      </c>
      <c r="W28" s="324">
        <f t="shared" si="8"/>
        <v>86157.51000000001</v>
      </c>
      <c r="X28" s="322">
        <v>1286550</v>
      </c>
      <c r="Y28" s="322">
        <v>1478970.28</v>
      </c>
      <c r="Z28" s="324">
        <f t="shared" si="9"/>
        <v>192420.28000000003</v>
      </c>
      <c r="AA28" s="322">
        <v>199850</v>
      </c>
      <c r="AB28" s="322">
        <v>239378.33</v>
      </c>
      <c r="AC28" s="323">
        <f t="shared" si="10"/>
        <v>39528.32999999999</v>
      </c>
      <c r="AD28" s="322"/>
      <c r="AE28" s="322"/>
      <c r="AF28" s="323">
        <f t="shared" si="11"/>
        <v>0</v>
      </c>
      <c r="AG28" s="322">
        <v>144700</v>
      </c>
      <c r="AH28" s="322">
        <v>158532.93</v>
      </c>
      <c r="AI28" s="323">
        <f t="shared" si="12"/>
        <v>13832.929999999993</v>
      </c>
      <c r="AJ28" s="322">
        <v>550300</v>
      </c>
      <c r="AK28" s="322">
        <v>706665.75</v>
      </c>
      <c r="AL28" s="323">
        <f t="shared" si="13"/>
        <v>156365.75</v>
      </c>
      <c r="AM28" s="322"/>
      <c r="AN28" s="322"/>
      <c r="AO28" s="323">
        <f t="shared" si="14"/>
        <v>0</v>
      </c>
      <c r="AP28" s="325"/>
      <c r="AQ28" s="325"/>
      <c r="AR28" s="323">
        <f t="shared" si="15"/>
        <v>0</v>
      </c>
      <c r="AS28" s="322"/>
      <c r="AT28" s="322"/>
      <c r="AU28" s="323">
        <f t="shared" si="16"/>
        <v>0</v>
      </c>
      <c r="AV28" s="322"/>
      <c r="AW28" s="322"/>
      <c r="AX28" s="323">
        <f t="shared" si="17"/>
        <v>0</v>
      </c>
      <c r="AY28" s="322">
        <v>675300</v>
      </c>
      <c r="AZ28" s="322">
        <v>650836.58</v>
      </c>
      <c r="BA28" s="323">
        <f t="shared" si="18"/>
        <v>-24463.420000000042</v>
      </c>
      <c r="BB28" s="322"/>
      <c r="BC28" s="322"/>
      <c r="BD28" s="323">
        <f t="shared" si="19"/>
        <v>0</v>
      </c>
      <c r="BE28" s="322"/>
      <c r="BF28" s="322">
        <v>544</v>
      </c>
      <c r="BG28" s="325">
        <f t="shared" si="20"/>
        <v>544</v>
      </c>
      <c r="BH28" s="322">
        <v>18300</v>
      </c>
      <c r="BI28" s="322">
        <v>49843.2</v>
      </c>
      <c r="BJ28" s="325"/>
      <c r="BK28" s="325"/>
      <c r="BL28" s="324"/>
      <c r="BM28" s="324"/>
      <c r="BN28" s="324"/>
      <c r="BO28" s="324"/>
      <c r="BP28" s="324">
        <f t="shared" si="21"/>
        <v>31543.199999999997</v>
      </c>
      <c r="BQ28" s="322">
        <v>6000</v>
      </c>
      <c r="BR28" s="322">
        <v>6000</v>
      </c>
      <c r="BS28" s="324">
        <f t="shared" si="22"/>
        <v>0</v>
      </c>
      <c r="BT28" s="322"/>
      <c r="BU28" s="322">
        <v>50</v>
      </c>
      <c r="BV28" s="324">
        <f t="shared" si="23"/>
        <v>50</v>
      </c>
      <c r="BW28" s="322"/>
      <c r="BX28" s="322">
        <v>63000</v>
      </c>
      <c r="BY28" s="324">
        <f t="shared" si="24"/>
        <v>63000</v>
      </c>
      <c r="BZ28" s="322"/>
      <c r="CA28" s="322"/>
      <c r="CB28" s="325">
        <f t="shared" si="25"/>
        <v>0</v>
      </c>
      <c r="CC28" s="326">
        <f t="shared" si="26"/>
        <v>3216700</v>
      </c>
      <c r="CD28" s="326">
        <f t="shared" si="27"/>
        <v>3775733.5900000003</v>
      </c>
      <c r="CE28" s="326">
        <f t="shared" si="28"/>
        <v>559033.5900000003</v>
      </c>
      <c r="CF28" s="327">
        <f t="shared" si="29"/>
        <v>117.3791024963472</v>
      </c>
    </row>
    <row r="29" spans="1:84" s="328" customFormat="1" ht="24.75" customHeight="1">
      <c r="A29" s="320">
        <v>23</v>
      </c>
      <c r="B29" s="321" t="s">
        <v>175</v>
      </c>
      <c r="C29" s="322"/>
      <c r="D29" s="322"/>
      <c r="E29" s="323">
        <f t="shared" si="0"/>
        <v>0</v>
      </c>
      <c r="F29" s="322"/>
      <c r="G29" s="322"/>
      <c r="H29" s="323">
        <f t="shared" si="1"/>
        <v>0</v>
      </c>
      <c r="I29" s="322"/>
      <c r="J29" s="322"/>
      <c r="K29" s="323">
        <f t="shared" si="2"/>
        <v>0</v>
      </c>
      <c r="L29" s="322"/>
      <c r="M29" s="322"/>
      <c r="N29" s="323">
        <f t="shared" si="3"/>
        <v>0</v>
      </c>
      <c r="O29" s="322"/>
      <c r="P29" s="322"/>
      <c r="Q29" s="323">
        <f t="shared" si="4"/>
        <v>0</v>
      </c>
      <c r="R29" s="323">
        <f t="shared" si="5"/>
        <v>111600</v>
      </c>
      <c r="S29" s="323">
        <f t="shared" si="6"/>
        <v>119465</v>
      </c>
      <c r="T29" s="323">
        <f t="shared" si="7"/>
        <v>7865</v>
      </c>
      <c r="U29" s="322"/>
      <c r="V29" s="322"/>
      <c r="W29" s="324">
        <f t="shared" si="8"/>
        <v>0</v>
      </c>
      <c r="X29" s="322"/>
      <c r="Y29" s="322"/>
      <c r="Z29" s="324">
        <f t="shared" si="9"/>
        <v>0</v>
      </c>
      <c r="AA29" s="322">
        <v>111600</v>
      </c>
      <c r="AB29" s="322">
        <v>119465</v>
      </c>
      <c r="AC29" s="323">
        <f t="shared" si="10"/>
        <v>7865</v>
      </c>
      <c r="AD29" s="322"/>
      <c r="AE29" s="322"/>
      <c r="AF29" s="323">
        <f t="shared" si="11"/>
        <v>0</v>
      </c>
      <c r="AG29" s="322">
        <v>182200</v>
      </c>
      <c r="AH29" s="322">
        <v>190514.2</v>
      </c>
      <c r="AI29" s="323">
        <f t="shared" si="12"/>
        <v>8314.200000000012</v>
      </c>
      <c r="AJ29" s="322">
        <v>530850</v>
      </c>
      <c r="AK29" s="322">
        <v>602195.59</v>
      </c>
      <c r="AL29" s="323">
        <f t="shared" si="13"/>
        <v>71345.58999999997</v>
      </c>
      <c r="AM29" s="322"/>
      <c r="AN29" s="322"/>
      <c r="AO29" s="323">
        <f t="shared" si="14"/>
        <v>0</v>
      </c>
      <c r="AP29" s="325"/>
      <c r="AQ29" s="325"/>
      <c r="AR29" s="323">
        <f t="shared" si="15"/>
        <v>0</v>
      </c>
      <c r="AS29" s="322"/>
      <c r="AT29" s="322"/>
      <c r="AU29" s="323">
        <f t="shared" si="16"/>
        <v>0</v>
      </c>
      <c r="AV29" s="322"/>
      <c r="AW29" s="322"/>
      <c r="AX29" s="323">
        <f t="shared" si="17"/>
        <v>0</v>
      </c>
      <c r="AY29" s="322">
        <v>1836550</v>
      </c>
      <c r="AZ29" s="322">
        <v>2164391.7</v>
      </c>
      <c r="BA29" s="323">
        <f t="shared" si="18"/>
        <v>327841.7000000002</v>
      </c>
      <c r="BB29" s="322"/>
      <c r="BC29" s="322"/>
      <c r="BD29" s="323">
        <f t="shared" si="19"/>
        <v>0</v>
      </c>
      <c r="BE29" s="322"/>
      <c r="BF29" s="322"/>
      <c r="BG29" s="325">
        <f t="shared" si="20"/>
        <v>0</v>
      </c>
      <c r="BH29" s="322">
        <v>1000</v>
      </c>
      <c r="BI29" s="322">
        <v>40.2</v>
      </c>
      <c r="BJ29" s="325"/>
      <c r="BK29" s="325"/>
      <c r="BL29" s="324"/>
      <c r="BM29" s="324"/>
      <c r="BN29" s="324"/>
      <c r="BO29" s="324"/>
      <c r="BP29" s="324">
        <f t="shared" si="21"/>
        <v>-959.8</v>
      </c>
      <c r="BQ29" s="322"/>
      <c r="BR29" s="322"/>
      <c r="BS29" s="324">
        <f t="shared" si="22"/>
        <v>0</v>
      </c>
      <c r="BT29" s="322"/>
      <c r="BU29" s="322">
        <v>45.25</v>
      </c>
      <c r="BV29" s="324">
        <f t="shared" si="23"/>
        <v>45.25</v>
      </c>
      <c r="BW29" s="322"/>
      <c r="BX29" s="322"/>
      <c r="BY29" s="324">
        <f t="shared" si="24"/>
        <v>0</v>
      </c>
      <c r="BZ29" s="322"/>
      <c r="CA29" s="322"/>
      <c r="CB29" s="325">
        <f t="shared" si="25"/>
        <v>0</v>
      </c>
      <c r="CC29" s="326">
        <f t="shared" si="26"/>
        <v>2662200</v>
      </c>
      <c r="CD29" s="326">
        <f t="shared" si="27"/>
        <v>3076651.9400000004</v>
      </c>
      <c r="CE29" s="326">
        <f t="shared" si="28"/>
        <v>414451.9400000004</v>
      </c>
      <c r="CF29" s="327">
        <f t="shared" si="29"/>
        <v>115.56802419051913</v>
      </c>
    </row>
    <row r="30" spans="1:84" s="328" customFormat="1" ht="24.75" customHeight="1">
      <c r="A30" s="320">
        <v>24</v>
      </c>
      <c r="B30" s="321" t="s">
        <v>112</v>
      </c>
      <c r="C30" s="322"/>
      <c r="D30" s="322"/>
      <c r="E30" s="323">
        <f t="shared" si="0"/>
        <v>0</v>
      </c>
      <c r="F30" s="322"/>
      <c r="G30" s="322"/>
      <c r="H30" s="323">
        <f t="shared" si="1"/>
        <v>0</v>
      </c>
      <c r="I30" s="322"/>
      <c r="J30" s="322"/>
      <c r="K30" s="323">
        <f t="shared" si="2"/>
        <v>0</v>
      </c>
      <c r="L30" s="322"/>
      <c r="M30" s="322"/>
      <c r="N30" s="323">
        <f t="shared" si="3"/>
        <v>0</v>
      </c>
      <c r="O30" s="322"/>
      <c r="P30" s="322"/>
      <c r="Q30" s="323">
        <f t="shared" si="4"/>
        <v>0</v>
      </c>
      <c r="R30" s="323">
        <f t="shared" si="5"/>
        <v>98300</v>
      </c>
      <c r="S30" s="323">
        <f t="shared" si="6"/>
        <v>93997.20999999999</v>
      </c>
      <c r="T30" s="323">
        <f t="shared" si="7"/>
        <v>-4302.790000000008</v>
      </c>
      <c r="U30" s="322">
        <v>9300</v>
      </c>
      <c r="V30" s="322">
        <v>9565.94</v>
      </c>
      <c r="W30" s="324">
        <f t="shared" si="8"/>
        <v>265.9400000000005</v>
      </c>
      <c r="X30" s="322">
        <v>33700</v>
      </c>
      <c r="Y30" s="322">
        <v>33328.17</v>
      </c>
      <c r="Z30" s="324">
        <f t="shared" si="9"/>
        <v>-371.83000000000175</v>
      </c>
      <c r="AA30" s="322">
        <v>55300</v>
      </c>
      <c r="AB30" s="322">
        <v>51103.1</v>
      </c>
      <c r="AC30" s="323">
        <f t="shared" si="10"/>
        <v>-4196.9000000000015</v>
      </c>
      <c r="AD30" s="322"/>
      <c r="AE30" s="322"/>
      <c r="AF30" s="323">
        <f t="shared" si="11"/>
        <v>0</v>
      </c>
      <c r="AG30" s="322">
        <v>17700</v>
      </c>
      <c r="AH30" s="322">
        <v>17851.96</v>
      </c>
      <c r="AI30" s="323">
        <f t="shared" si="12"/>
        <v>151.95999999999913</v>
      </c>
      <c r="AJ30" s="322">
        <v>1718600</v>
      </c>
      <c r="AK30" s="322">
        <v>1663693.92</v>
      </c>
      <c r="AL30" s="323">
        <f t="shared" si="13"/>
        <v>-54906.080000000075</v>
      </c>
      <c r="AM30" s="322"/>
      <c r="AN30" s="322"/>
      <c r="AO30" s="323">
        <f t="shared" si="14"/>
        <v>0</v>
      </c>
      <c r="AP30" s="325"/>
      <c r="AQ30" s="325"/>
      <c r="AR30" s="323">
        <f t="shared" si="15"/>
        <v>0</v>
      </c>
      <c r="AS30" s="322"/>
      <c r="AT30" s="322"/>
      <c r="AU30" s="323">
        <f t="shared" si="16"/>
        <v>0</v>
      </c>
      <c r="AV30" s="322"/>
      <c r="AW30" s="322"/>
      <c r="AX30" s="323">
        <f t="shared" si="17"/>
        <v>0</v>
      </c>
      <c r="AY30" s="322">
        <v>381900</v>
      </c>
      <c r="AZ30" s="322">
        <v>358813.66</v>
      </c>
      <c r="BA30" s="323">
        <f t="shared" si="18"/>
        <v>-23086.340000000026</v>
      </c>
      <c r="BB30" s="322"/>
      <c r="BC30" s="322"/>
      <c r="BD30" s="323">
        <f t="shared" si="19"/>
        <v>0</v>
      </c>
      <c r="BE30" s="322">
        <v>9500</v>
      </c>
      <c r="BF30" s="322">
        <v>9594.08</v>
      </c>
      <c r="BG30" s="325">
        <f t="shared" si="20"/>
        <v>94.07999999999993</v>
      </c>
      <c r="BH30" s="322"/>
      <c r="BI30" s="322">
        <v>408</v>
      </c>
      <c r="BJ30" s="325"/>
      <c r="BK30" s="325"/>
      <c r="BL30" s="324"/>
      <c r="BM30" s="324"/>
      <c r="BN30" s="324"/>
      <c r="BO30" s="324"/>
      <c r="BP30" s="324">
        <f t="shared" si="21"/>
        <v>408</v>
      </c>
      <c r="BQ30" s="322"/>
      <c r="BR30" s="322"/>
      <c r="BS30" s="324">
        <f t="shared" si="22"/>
        <v>0</v>
      </c>
      <c r="BT30" s="322"/>
      <c r="BU30" s="322">
        <v>3.45</v>
      </c>
      <c r="BV30" s="324">
        <f t="shared" si="23"/>
        <v>3.45</v>
      </c>
      <c r="BW30" s="322"/>
      <c r="BX30" s="322"/>
      <c r="BY30" s="324">
        <f t="shared" si="24"/>
        <v>0</v>
      </c>
      <c r="BZ30" s="322"/>
      <c r="CA30" s="322"/>
      <c r="CB30" s="325">
        <f t="shared" si="25"/>
        <v>0</v>
      </c>
      <c r="CC30" s="326">
        <f t="shared" si="26"/>
        <v>2226000</v>
      </c>
      <c r="CD30" s="326">
        <f t="shared" si="27"/>
        <v>2144362.2800000003</v>
      </c>
      <c r="CE30" s="326">
        <f t="shared" si="28"/>
        <v>-81637.71999999974</v>
      </c>
      <c r="CF30" s="327">
        <f t="shared" si="29"/>
        <v>96.33253728661278</v>
      </c>
    </row>
    <row r="31" spans="1:84" s="328" customFormat="1" ht="24.75" customHeight="1">
      <c r="A31" s="320">
        <v>25</v>
      </c>
      <c r="B31" s="321" t="s">
        <v>237</v>
      </c>
      <c r="C31" s="322"/>
      <c r="D31" s="322"/>
      <c r="E31" s="323">
        <f t="shared" si="0"/>
        <v>0</v>
      </c>
      <c r="F31" s="322"/>
      <c r="G31" s="322"/>
      <c r="H31" s="323">
        <f t="shared" si="1"/>
        <v>0</v>
      </c>
      <c r="I31" s="322"/>
      <c r="J31" s="322"/>
      <c r="K31" s="323">
        <f t="shared" si="2"/>
        <v>0</v>
      </c>
      <c r="L31" s="322"/>
      <c r="M31" s="322"/>
      <c r="N31" s="323">
        <f t="shared" si="3"/>
        <v>0</v>
      </c>
      <c r="O31" s="322"/>
      <c r="P31" s="322"/>
      <c r="Q31" s="323">
        <f t="shared" si="4"/>
        <v>0</v>
      </c>
      <c r="R31" s="323">
        <f t="shared" si="5"/>
        <v>7700</v>
      </c>
      <c r="S31" s="323">
        <f t="shared" si="6"/>
        <v>6903</v>
      </c>
      <c r="T31" s="323">
        <f t="shared" si="7"/>
        <v>-797</v>
      </c>
      <c r="U31" s="322"/>
      <c r="V31" s="322"/>
      <c r="W31" s="324">
        <f t="shared" si="8"/>
        <v>0</v>
      </c>
      <c r="X31" s="322"/>
      <c r="Y31" s="322"/>
      <c r="Z31" s="324">
        <f t="shared" si="9"/>
        <v>0</v>
      </c>
      <c r="AA31" s="322">
        <v>7700</v>
      </c>
      <c r="AB31" s="322">
        <v>6903</v>
      </c>
      <c r="AC31" s="323">
        <f t="shared" si="10"/>
        <v>-797</v>
      </c>
      <c r="AD31" s="322"/>
      <c r="AE31" s="322"/>
      <c r="AF31" s="323">
        <f t="shared" si="11"/>
        <v>0</v>
      </c>
      <c r="AG31" s="322">
        <v>3150</v>
      </c>
      <c r="AH31" s="322">
        <v>1198.69</v>
      </c>
      <c r="AI31" s="323">
        <f t="shared" si="12"/>
        <v>-1951.31</v>
      </c>
      <c r="AJ31" s="322">
        <v>38060</v>
      </c>
      <c r="AK31" s="322">
        <v>35215.26</v>
      </c>
      <c r="AL31" s="323">
        <f t="shared" si="13"/>
        <v>-2844.739999999998</v>
      </c>
      <c r="AM31" s="322"/>
      <c r="AN31" s="322"/>
      <c r="AO31" s="323">
        <f t="shared" si="14"/>
        <v>0</v>
      </c>
      <c r="AP31" s="325"/>
      <c r="AQ31" s="325"/>
      <c r="AR31" s="323">
        <f t="shared" si="15"/>
        <v>0</v>
      </c>
      <c r="AS31" s="322"/>
      <c r="AT31" s="322"/>
      <c r="AU31" s="323">
        <f t="shared" si="16"/>
        <v>0</v>
      </c>
      <c r="AV31" s="322"/>
      <c r="AW31" s="322"/>
      <c r="AX31" s="323">
        <f t="shared" si="17"/>
        <v>0</v>
      </c>
      <c r="AY31" s="322">
        <v>89435</v>
      </c>
      <c r="AZ31" s="322">
        <v>81535.2</v>
      </c>
      <c r="BA31" s="323">
        <f t="shared" si="18"/>
        <v>-7899.800000000003</v>
      </c>
      <c r="BB31" s="322"/>
      <c r="BC31" s="322"/>
      <c r="BD31" s="323">
        <f t="shared" si="19"/>
        <v>0</v>
      </c>
      <c r="BE31" s="322"/>
      <c r="BF31" s="322"/>
      <c r="BG31" s="325">
        <f t="shared" si="20"/>
        <v>0</v>
      </c>
      <c r="BH31" s="322">
        <v>580</v>
      </c>
      <c r="BI31" s="322">
        <v>340</v>
      </c>
      <c r="BJ31" s="325"/>
      <c r="BK31" s="325"/>
      <c r="BL31" s="324"/>
      <c r="BM31" s="324"/>
      <c r="BN31" s="324"/>
      <c r="BO31" s="324"/>
      <c r="BP31" s="324">
        <f t="shared" si="21"/>
        <v>-240</v>
      </c>
      <c r="BQ31" s="322">
        <v>7200</v>
      </c>
      <c r="BR31" s="322">
        <v>7250</v>
      </c>
      <c r="BS31" s="324">
        <f t="shared" si="22"/>
        <v>50</v>
      </c>
      <c r="BT31" s="322"/>
      <c r="BU31" s="322">
        <v>3.96</v>
      </c>
      <c r="BV31" s="324">
        <f t="shared" si="23"/>
        <v>3.96</v>
      </c>
      <c r="BW31" s="322"/>
      <c r="BX31" s="322"/>
      <c r="BY31" s="324">
        <f t="shared" si="24"/>
        <v>0</v>
      </c>
      <c r="BZ31" s="322"/>
      <c r="CA31" s="322"/>
      <c r="CB31" s="325">
        <f t="shared" si="25"/>
        <v>0</v>
      </c>
      <c r="CC31" s="326">
        <f t="shared" si="26"/>
        <v>146125</v>
      </c>
      <c r="CD31" s="326">
        <f t="shared" si="27"/>
        <v>132446.11</v>
      </c>
      <c r="CE31" s="326">
        <f t="shared" si="28"/>
        <v>-13678.890000000014</v>
      </c>
      <c r="CF31" s="327">
        <f t="shared" si="29"/>
        <v>90.63891189050469</v>
      </c>
    </row>
    <row r="32" spans="1:84" s="328" customFormat="1" ht="24.75" customHeight="1">
      <c r="A32" s="320">
        <v>26</v>
      </c>
      <c r="B32" s="321" t="s">
        <v>113</v>
      </c>
      <c r="C32" s="322"/>
      <c r="D32" s="322"/>
      <c r="E32" s="323">
        <f t="shared" si="0"/>
        <v>0</v>
      </c>
      <c r="F32" s="322"/>
      <c r="G32" s="322"/>
      <c r="H32" s="323">
        <f t="shared" si="1"/>
        <v>0</v>
      </c>
      <c r="I32" s="322"/>
      <c r="J32" s="322"/>
      <c r="K32" s="323">
        <f t="shared" si="2"/>
        <v>0</v>
      </c>
      <c r="L32" s="322"/>
      <c r="M32" s="322"/>
      <c r="N32" s="323">
        <f t="shared" si="3"/>
        <v>0</v>
      </c>
      <c r="O32" s="322"/>
      <c r="P32" s="322"/>
      <c r="Q32" s="323">
        <f t="shared" si="4"/>
        <v>0</v>
      </c>
      <c r="R32" s="323">
        <f t="shared" si="5"/>
        <v>268900</v>
      </c>
      <c r="S32" s="323">
        <f t="shared" si="6"/>
        <v>240114.72</v>
      </c>
      <c r="T32" s="323">
        <f t="shared" si="7"/>
        <v>-28785.28</v>
      </c>
      <c r="U32" s="322">
        <v>49000</v>
      </c>
      <c r="V32" s="322">
        <v>49469.91</v>
      </c>
      <c r="W32" s="324">
        <f t="shared" si="8"/>
        <v>469.9100000000035</v>
      </c>
      <c r="X32" s="322">
        <v>199400</v>
      </c>
      <c r="Y32" s="322">
        <v>172817.81</v>
      </c>
      <c r="Z32" s="324">
        <f t="shared" si="9"/>
        <v>-26582.190000000002</v>
      </c>
      <c r="AA32" s="322">
        <v>20500</v>
      </c>
      <c r="AB32" s="322">
        <v>17827</v>
      </c>
      <c r="AC32" s="323">
        <f t="shared" si="10"/>
        <v>-2673</v>
      </c>
      <c r="AD32" s="322"/>
      <c r="AE32" s="322"/>
      <c r="AF32" s="323">
        <f t="shared" si="11"/>
        <v>0</v>
      </c>
      <c r="AG32" s="322">
        <v>24700</v>
      </c>
      <c r="AH32" s="322">
        <v>15243.82</v>
      </c>
      <c r="AI32" s="323">
        <f t="shared" si="12"/>
        <v>-9456.18</v>
      </c>
      <c r="AJ32" s="322">
        <v>1074200</v>
      </c>
      <c r="AK32" s="322">
        <v>1010807.43</v>
      </c>
      <c r="AL32" s="323">
        <f t="shared" si="13"/>
        <v>-63392.56999999995</v>
      </c>
      <c r="AM32" s="322"/>
      <c r="AN32" s="322"/>
      <c r="AO32" s="323">
        <f t="shared" si="14"/>
        <v>0</v>
      </c>
      <c r="AP32" s="325"/>
      <c r="AQ32" s="325"/>
      <c r="AR32" s="323">
        <f t="shared" si="15"/>
        <v>0</v>
      </c>
      <c r="AS32" s="322"/>
      <c r="AT32" s="322"/>
      <c r="AU32" s="323">
        <f t="shared" si="16"/>
        <v>0</v>
      </c>
      <c r="AV32" s="322"/>
      <c r="AW32" s="322"/>
      <c r="AX32" s="323">
        <f t="shared" si="17"/>
        <v>0</v>
      </c>
      <c r="AY32" s="322">
        <v>249800</v>
      </c>
      <c r="AZ32" s="322">
        <v>230601.14</v>
      </c>
      <c r="BA32" s="323">
        <f t="shared" si="18"/>
        <v>-19198.859999999986</v>
      </c>
      <c r="BB32" s="322"/>
      <c r="BC32" s="322"/>
      <c r="BD32" s="323">
        <f t="shared" si="19"/>
        <v>0</v>
      </c>
      <c r="BE32" s="322"/>
      <c r="BF32" s="322"/>
      <c r="BG32" s="325">
        <f t="shared" si="20"/>
        <v>0</v>
      </c>
      <c r="BH32" s="322"/>
      <c r="BI32" s="322">
        <v>419.46</v>
      </c>
      <c r="BJ32" s="325"/>
      <c r="BK32" s="325"/>
      <c r="BL32" s="324"/>
      <c r="BM32" s="324"/>
      <c r="BN32" s="324"/>
      <c r="BO32" s="324"/>
      <c r="BP32" s="324">
        <f t="shared" si="21"/>
        <v>419.46</v>
      </c>
      <c r="BQ32" s="322"/>
      <c r="BR32" s="322"/>
      <c r="BS32" s="324">
        <f t="shared" si="22"/>
        <v>0</v>
      </c>
      <c r="BT32" s="322">
        <v>70</v>
      </c>
      <c r="BU32" s="322">
        <v>37.23</v>
      </c>
      <c r="BV32" s="324">
        <f t="shared" si="23"/>
        <v>-32.77</v>
      </c>
      <c r="BW32" s="322"/>
      <c r="BX32" s="322"/>
      <c r="BY32" s="324">
        <f t="shared" si="24"/>
        <v>0</v>
      </c>
      <c r="BZ32" s="322"/>
      <c r="CA32" s="322"/>
      <c r="CB32" s="325">
        <f t="shared" si="25"/>
        <v>0</v>
      </c>
      <c r="CC32" s="326">
        <f t="shared" si="26"/>
        <v>1617670</v>
      </c>
      <c r="CD32" s="326">
        <f t="shared" si="27"/>
        <v>1497223.7999999998</v>
      </c>
      <c r="CE32" s="326">
        <f t="shared" si="28"/>
        <v>-120446.20000000019</v>
      </c>
      <c r="CF32" s="327">
        <f t="shared" si="29"/>
        <v>92.55434050208015</v>
      </c>
    </row>
    <row r="33" spans="1:84" s="328" customFormat="1" ht="24.75" customHeight="1">
      <c r="A33" s="320">
        <v>27</v>
      </c>
      <c r="B33" s="321" t="s">
        <v>114</v>
      </c>
      <c r="C33" s="322"/>
      <c r="D33" s="322"/>
      <c r="E33" s="323">
        <f t="shared" si="0"/>
        <v>0</v>
      </c>
      <c r="F33" s="322"/>
      <c r="G33" s="322">
        <v>3419.17</v>
      </c>
      <c r="H33" s="323">
        <f t="shared" si="1"/>
        <v>3419.17</v>
      </c>
      <c r="I33" s="322"/>
      <c r="J33" s="322"/>
      <c r="K33" s="323">
        <f t="shared" si="2"/>
        <v>0</v>
      </c>
      <c r="L33" s="322"/>
      <c r="M33" s="322"/>
      <c r="N33" s="323">
        <f t="shared" si="3"/>
        <v>0</v>
      </c>
      <c r="O33" s="322"/>
      <c r="P33" s="322">
        <v>50582.44</v>
      </c>
      <c r="Q33" s="323">
        <f t="shared" si="4"/>
        <v>50582.44</v>
      </c>
      <c r="R33" s="323">
        <f t="shared" si="5"/>
        <v>7550000</v>
      </c>
      <c r="S33" s="323">
        <f t="shared" si="6"/>
        <v>6301961.260000001</v>
      </c>
      <c r="T33" s="323">
        <f t="shared" si="7"/>
        <v>-1248038.7399999993</v>
      </c>
      <c r="U33" s="322">
        <v>1250000</v>
      </c>
      <c r="V33" s="322">
        <v>1147592.18</v>
      </c>
      <c r="W33" s="324">
        <f t="shared" si="8"/>
        <v>-102407.82000000007</v>
      </c>
      <c r="X33" s="322">
        <v>5300000</v>
      </c>
      <c r="Y33" s="322">
        <v>4009173.97</v>
      </c>
      <c r="Z33" s="324">
        <f t="shared" si="9"/>
        <v>-1290826.0299999998</v>
      </c>
      <c r="AA33" s="322">
        <v>1000000</v>
      </c>
      <c r="AB33" s="322">
        <v>1145195.11</v>
      </c>
      <c r="AC33" s="323">
        <f t="shared" si="10"/>
        <v>145195.1100000001</v>
      </c>
      <c r="AD33" s="322"/>
      <c r="AE33" s="322"/>
      <c r="AF33" s="323">
        <f t="shared" si="11"/>
        <v>0</v>
      </c>
      <c r="AG33" s="322">
        <v>705000</v>
      </c>
      <c r="AH33" s="322">
        <v>743125.72</v>
      </c>
      <c r="AI33" s="323">
        <f t="shared" si="12"/>
        <v>38125.71999999997</v>
      </c>
      <c r="AJ33" s="322">
        <v>6776300</v>
      </c>
      <c r="AK33" s="322">
        <v>6535872.44</v>
      </c>
      <c r="AL33" s="323">
        <f t="shared" si="13"/>
        <v>-240427.5599999996</v>
      </c>
      <c r="AM33" s="322"/>
      <c r="AN33" s="322">
        <v>73719.29</v>
      </c>
      <c r="AO33" s="323">
        <f t="shared" si="14"/>
        <v>73719.29</v>
      </c>
      <c r="AP33" s="325"/>
      <c r="AQ33" s="325"/>
      <c r="AR33" s="323">
        <f t="shared" si="15"/>
        <v>0</v>
      </c>
      <c r="AS33" s="322"/>
      <c r="AT33" s="322">
        <v>2364.64</v>
      </c>
      <c r="AU33" s="323">
        <f t="shared" si="16"/>
        <v>2364.64</v>
      </c>
      <c r="AV33" s="322"/>
      <c r="AW33" s="322"/>
      <c r="AX33" s="323">
        <f t="shared" si="17"/>
        <v>0</v>
      </c>
      <c r="AY33" s="322">
        <v>12850000</v>
      </c>
      <c r="AZ33" s="322">
        <v>12856886.93</v>
      </c>
      <c r="BA33" s="323">
        <f t="shared" si="18"/>
        <v>6886.929999999702</v>
      </c>
      <c r="BB33" s="322"/>
      <c r="BC33" s="322"/>
      <c r="BD33" s="323">
        <f t="shared" si="19"/>
        <v>0</v>
      </c>
      <c r="BE33" s="322"/>
      <c r="BF33" s="322">
        <v>40436.37</v>
      </c>
      <c r="BG33" s="325">
        <f t="shared" si="20"/>
        <v>40436.37</v>
      </c>
      <c r="BH33" s="322">
        <v>15000</v>
      </c>
      <c r="BI33" s="322">
        <v>176078.86</v>
      </c>
      <c r="BJ33" s="325"/>
      <c r="BK33" s="325"/>
      <c r="BL33" s="324"/>
      <c r="BM33" s="324"/>
      <c r="BN33" s="324"/>
      <c r="BO33" s="324"/>
      <c r="BP33" s="324">
        <f t="shared" si="21"/>
        <v>161078.86</v>
      </c>
      <c r="BQ33" s="322">
        <v>25000</v>
      </c>
      <c r="BR33" s="322">
        <v>38449.14</v>
      </c>
      <c r="BS33" s="324">
        <f t="shared" si="22"/>
        <v>13449.14</v>
      </c>
      <c r="BT33" s="322"/>
      <c r="BU33" s="322">
        <v>106.2</v>
      </c>
      <c r="BV33" s="324">
        <f t="shared" si="23"/>
        <v>106.2</v>
      </c>
      <c r="BW33" s="322"/>
      <c r="BX33" s="322">
        <v>23143.11</v>
      </c>
      <c r="BY33" s="324">
        <f t="shared" si="24"/>
        <v>23143.11</v>
      </c>
      <c r="BZ33" s="322"/>
      <c r="CA33" s="322"/>
      <c r="CB33" s="325">
        <f t="shared" si="25"/>
        <v>0</v>
      </c>
      <c r="CC33" s="326">
        <f t="shared" si="26"/>
        <v>27921300</v>
      </c>
      <c r="CD33" s="326">
        <f t="shared" si="27"/>
        <v>26846145.57</v>
      </c>
      <c r="CE33" s="326">
        <f t="shared" si="28"/>
        <v>-1075154.4299999997</v>
      </c>
      <c r="CF33" s="327">
        <f t="shared" si="29"/>
        <v>96.14933964392776</v>
      </c>
    </row>
    <row r="34" spans="1:84" s="328" customFormat="1" ht="24.75" customHeight="1">
      <c r="A34" s="320">
        <v>28</v>
      </c>
      <c r="B34" s="321" t="s">
        <v>115</v>
      </c>
      <c r="C34" s="322"/>
      <c r="D34" s="322"/>
      <c r="E34" s="323">
        <f t="shared" si="0"/>
        <v>0</v>
      </c>
      <c r="F34" s="322"/>
      <c r="G34" s="322"/>
      <c r="H34" s="323">
        <f t="shared" si="1"/>
        <v>0</v>
      </c>
      <c r="I34" s="322">
        <v>50000</v>
      </c>
      <c r="J34" s="322">
        <v>59101.81</v>
      </c>
      <c r="K34" s="323">
        <f t="shared" si="2"/>
        <v>9101.809999999998</v>
      </c>
      <c r="L34" s="322"/>
      <c r="M34" s="322"/>
      <c r="N34" s="323">
        <f t="shared" si="3"/>
        <v>0</v>
      </c>
      <c r="O34" s="322"/>
      <c r="P34" s="322">
        <v>44.82</v>
      </c>
      <c r="Q34" s="323">
        <f t="shared" si="4"/>
        <v>44.82</v>
      </c>
      <c r="R34" s="323">
        <f t="shared" si="5"/>
        <v>65000</v>
      </c>
      <c r="S34" s="323">
        <f t="shared" si="6"/>
        <v>49811.6</v>
      </c>
      <c r="T34" s="323">
        <f t="shared" si="7"/>
        <v>-15188.400000000001</v>
      </c>
      <c r="U34" s="322"/>
      <c r="V34" s="322"/>
      <c r="W34" s="324">
        <f t="shared" si="8"/>
        <v>0</v>
      </c>
      <c r="X34" s="322"/>
      <c r="Y34" s="322"/>
      <c r="Z34" s="324">
        <f t="shared" si="9"/>
        <v>0</v>
      </c>
      <c r="AA34" s="322">
        <v>65000</v>
      </c>
      <c r="AB34" s="322">
        <v>49811.6</v>
      </c>
      <c r="AC34" s="323">
        <f t="shared" si="10"/>
        <v>-15188.400000000001</v>
      </c>
      <c r="AD34" s="322"/>
      <c r="AE34" s="322"/>
      <c r="AF34" s="323">
        <f t="shared" si="11"/>
        <v>0</v>
      </c>
      <c r="AG34" s="322">
        <v>128400</v>
      </c>
      <c r="AH34" s="322">
        <v>105747.17</v>
      </c>
      <c r="AI34" s="323">
        <f t="shared" si="12"/>
        <v>-22652.83</v>
      </c>
      <c r="AJ34" s="322">
        <v>623100</v>
      </c>
      <c r="AK34" s="322">
        <v>421684.17</v>
      </c>
      <c r="AL34" s="323">
        <f t="shared" si="13"/>
        <v>-201415.83000000002</v>
      </c>
      <c r="AM34" s="322"/>
      <c r="AN34" s="322"/>
      <c r="AO34" s="323">
        <f t="shared" si="14"/>
        <v>0</v>
      </c>
      <c r="AP34" s="325"/>
      <c r="AQ34" s="325"/>
      <c r="AR34" s="323">
        <f t="shared" si="15"/>
        <v>0</v>
      </c>
      <c r="AS34" s="322">
        <v>60300</v>
      </c>
      <c r="AT34" s="322">
        <v>60876.65</v>
      </c>
      <c r="AU34" s="323">
        <f t="shared" si="16"/>
        <v>576.6500000000015</v>
      </c>
      <c r="AV34" s="322"/>
      <c r="AW34" s="322"/>
      <c r="AX34" s="323">
        <f t="shared" si="17"/>
        <v>0</v>
      </c>
      <c r="AY34" s="322">
        <v>1486000</v>
      </c>
      <c r="AZ34" s="322">
        <v>1787360.1</v>
      </c>
      <c r="BA34" s="323">
        <f t="shared" si="18"/>
        <v>301360.1000000001</v>
      </c>
      <c r="BB34" s="322"/>
      <c r="BC34" s="322"/>
      <c r="BD34" s="323">
        <f t="shared" si="19"/>
        <v>0</v>
      </c>
      <c r="BE34" s="322"/>
      <c r="BF34" s="322">
        <v>363.95</v>
      </c>
      <c r="BG34" s="325">
        <f t="shared" si="20"/>
        <v>363.95</v>
      </c>
      <c r="BH34" s="322"/>
      <c r="BI34" s="322">
        <v>3507.11</v>
      </c>
      <c r="BJ34" s="325"/>
      <c r="BK34" s="325"/>
      <c r="BL34" s="324"/>
      <c r="BM34" s="324"/>
      <c r="BN34" s="324"/>
      <c r="BO34" s="324"/>
      <c r="BP34" s="324">
        <f t="shared" si="21"/>
        <v>3507.11</v>
      </c>
      <c r="BQ34" s="322"/>
      <c r="BR34" s="322"/>
      <c r="BS34" s="324">
        <f t="shared" si="22"/>
        <v>0</v>
      </c>
      <c r="BT34" s="322"/>
      <c r="BU34" s="322">
        <v>264.31</v>
      </c>
      <c r="BV34" s="324">
        <f t="shared" si="23"/>
        <v>264.31</v>
      </c>
      <c r="BW34" s="322"/>
      <c r="BX34" s="322">
        <v>11160.84</v>
      </c>
      <c r="BY34" s="324">
        <f t="shared" si="24"/>
        <v>11160.84</v>
      </c>
      <c r="BZ34" s="322"/>
      <c r="CA34" s="322"/>
      <c r="CB34" s="325">
        <f t="shared" si="25"/>
        <v>0</v>
      </c>
      <c r="CC34" s="326">
        <f t="shared" si="26"/>
        <v>2412800</v>
      </c>
      <c r="CD34" s="326">
        <f t="shared" si="27"/>
        <v>2499922.5300000003</v>
      </c>
      <c r="CE34" s="326">
        <f t="shared" si="28"/>
        <v>87122.53000000026</v>
      </c>
      <c r="CF34" s="327">
        <f t="shared" si="29"/>
        <v>103.61084756299736</v>
      </c>
    </row>
    <row r="35" spans="1:84" s="328" customFormat="1" ht="24.75" customHeight="1">
      <c r="A35" s="320">
        <v>29</v>
      </c>
      <c r="B35" s="321" t="s">
        <v>116</v>
      </c>
      <c r="C35" s="322"/>
      <c r="D35" s="322"/>
      <c r="E35" s="323">
        <f t="shared" si="0"/>
        <v>0</v>
      </c>
      <c r="F35" s="322"/>
      <c r="G35" s="322"/>
      <c r="H35" s="323">
        <f t="shared" si="1"/>
        <v>0</v>
      </c>
      <c r="I35" s="322"/>
      <c r="J35" s="322"/>
      <c r="K35" s="323">
        <f t="shared" si="2"/>
        <v>0</v>
      </c>
      <c r="L35" s="322"/>
      <c r="M35" s="322"/>
      <c r="N35" s="323">
        <f t="shared" si="3"/>
        <v>0</v>
      </c>
      <c r="O35" s="322"/>
      <c r="P35" s="322">
        <v>135.08</v>
      </c>
      <c r="Q35" s="323">
        <f t="shared" si="4"/>
        <v>135.08</v>
      </c>
      <c r="R35" s="323">
        <f t="shared" si="5"/>
        <v>4000</v>
      </c>
      <c r="S35" s="323">
        <f t="shared" si="6"/>
        <v>12337</v>
      </c>
      <c r="T35" s="323">
        <f t="shared" si="7"/>
        <v>8337</v>
      </c>
      <c r="U35" s="322"/>
      <c r="V35" s="322"/>
      <c r="W35" s="324">
        <f t="shared" si="8"/>
        <v>0</v>
      </c>
      <c r="X35" s="322"/>
      <c r="Y35" s="322"/>
      <c r="Z35" s="324">
        <f t="shared" si="9"/>
        <v>0</v>
      </c>
      <c r="AA35" s="322">
        <v>4000</v>
      </c>
      <c r="AB35" s="322">
        <v>12337</v>
      </c>
      <c r="AC35" s="323">
        <f t="shared" si="10"/>
        <v>8337</v>
      </c>
      <c r="AD35" s="322"/>
      <c r="AE35" s="322"/>
      <c r="AF35" s="323">
        <f t="shared" si="11"/>
        <v>0</v>
      </c>
      <c r="AG35" s="322">
        <v>470660</v>
      </c>
      <c r="AH35" s="322">
        <v>551359.81</v>
      </c>
      <c r="AI35" s="323">
        <f t="shared" si="12"/>
        <v>80699.81000000006</v>
      </c>
      <c r="AJ35" s="322">
        <v>1708770</v>
      </c>
      <c r="AK35" s="322">
        <v>1416876.19</v>
      </c>
      <c r="AL35" s="323">
        <f t="shared" si="13"/>
        <v>-291893.81000000006</v>
      </c>
      <c r="AM35" s="322"/>
      <c r="AN35" s="322"/>
      <c r="AO35" s="323">
        <f t="shared" si="14"/>
        <v>0</v>
      </c>
      <c r="AP35" s="325"/>
      <c r="AQ35" s="325"/>
      <c r="AR35" s="323">
        <f t="shared" si="15"/>
        <v>0</v>
      </c>
      <c r="AS35" s="322"/>
      <c r="AT35" s="322"/>
      <c r="AU35" s="323">
        <f t="shared" si="16"/>
        <v>0</v>
      </c>
      <c r="AV35" s="322"/>
      <c r="AW35" s="322"/>
      <c r="AX35" s="323">
        <f t="shared" si="17"/>
        <v>0</v>
      </c>
      <c r="AY35" s="322">
        <v>342400</v>
      </c>
      <c r="AZ35" s="322">
        <v>348727.47</v>
      </c>
      <c r="BA35" s="323">
        <f t="shared" si="18"/>
        <v>6327.469999999972</v>
      </c>
      <c r="BB35" s="322"/>
      <c r="BC35" s="322"/>
      <c r="BD35" s="323">
        <f t="shared" si="19"/>
        <v>0</v>
      </c>
      <c r="BE35" s="322"/>
      <c r="BF35" s="322">
        <v>0.2</v>
      </c>
      <c r="BG35" s="325">
        <f t="shared" si="20"/>
        <v>0.2</v>
      </c>
      <c r="BH35" s="322"/>
      <c r="BI35" s="322">
        <v>209.64</v>
      </c>
      <c r="BJ35" s="325"/>
      <c r="BK35" s="325"/>
      <c r="BL35" s="324"/>
      <c r="BM35" s="324"/>
      <c r="BN35" s="324"/>
      <c r="BO35" s="324"/>
      <c r="BP35" s="324">
        <f t="shared" si="21"/>
        <v>209.64</v>
      </c>
      <c r="BQ35" s="322"/>
      <c r="BR35" s="322"/>
      <c r="BS35" s="324">
        <f t="shared" si="22"/>
        <v>0</v>
      </c>
      <c r="BT35" s="322">
        <v>270</v>
      </c>
      <c r="BU35" s="322">
        <v>2.38</v>
      </c>
      <c r="BV35" s="324">
        <f t="shared" si="23"/>
        <v>-267.62</v>
      </c>
      <c r="BW35" s="322"/>
      <c r="BX35" s="322"/>
      <c r="BY35" s="324">
        <f t="shared" si="24"/>
        <v>0</v>
      </c>
      <c r="BZ35" s="322"/>
      <c r="CA35" s="322"/>
      <c r="CB35" s="325">
        <f t="shared" si="25"/>
        <v>0</v>
      </c>
      <c r="CC35" s="326">
        <f t="shared" si="26"/>
        <v>2526100</v>
      </c>
      <c r="CD35" s="326">
        <f t="shared" si="27"/>
        <v>2329647.77</v>
      </c>
      <c r="CE35" s="326">
        <f t="shared" si="28"/>
        <v>-196452.22999999998</v>
      </c>
      <c r="CF35" s="327">
        <f t="shared" si="29"/>
        <v>92.22310161909664</v>
      </c>
    </row>
    <row r="36" spans="1:84" s="328" customFormat="1" ht="24.75" customHeight="1" thickBot="1">
      <c r="A36" s="320">
        <v>30</v>
      </c>
      <c r="B36" s="321" t="s">
        <v>174</v>
      </c>
      <c r="C36" s="322"/>
      <c r="D36" s="322"/>
      <c r="E36" s="323">
        <f t="shared" si="0"/>
        <v>0</v>
      </c>
      <c r="F36" s="322"/>
      <c r="G36" s="322"/>
      <c r="H36" s="323">
        <f t="shared" si="1"/>
        <v>0</v>
      </c>
      <c r="I36" s="322"/>
      <c r="J36" s="322"/>
      <c r="K36" s="323">
        <f t="shared" si="2"/>
        <v>0</v>
      </c>
      <c r="L36" s="322"/>
      <c r="M36" s="322"/>
      <c r="N36" s="323">
        <f t="shared" si="3"/>
        <v>0</v>
      </c>
      <c r="O36" s="322"/>
      <c r="P36" s="322"/>
      <c r="Q36" s="323">
        <f t="shared" si="4"/>
        <v>0</v>
      </c>
      <c r="R36" s="323">
        <f t="shared" si="5"/>
        <v>32000</v>
      </c>
      <c r="S36" s="323">
        <f t="shared" si="6"/>
        <v>21939</v>
      </c>
      <c r="T36" s="323">
        <f t="shared" si="7"/>
        <v>-10061</v>
      </c>
      <c r="U36" s="322"/>
      <c r="V36" s="322"/>
      <c r="W36" s="324">
        <f t="shared" si="8"/>
        <v>0</v>
      </c>
      <c r="X36" s="322"/>
      <c r="Y36" s="322"/>
      <c r="Z36" s="324">
        <f t="shared" si="9"/>
        <v>0</v>
      </c>
      <c r="AA36" s="322">
        <v>32000</v>
      </c>
      <c r="AB36" s="322">
        <v>21939</v>
      </c>
      <c r="AC36" s="323">
        <f t="shared" si="10"/>
        <v>-10061</v>
      </c>
      <c r="AD36" s="322"/>
      <c r="AE36" s="322"/>
      <c r="AF36" s="323">
        <f t="shared" si="11"/>
        <v>0</v>
      </c>
      <c r="AG36" s="322">
        <v>12000</v>
      </c>
      <c r="AH36" s="322">
        <v>9818.59</v>
      </c>
      <c r="AI36" s="323">
        <f t="shared" si="12"/>
        <v>-2181.41</v>
      </c>
      <c r="AJ36" s="322">
        <v>82000</v>
      </c>
      <c r="AK36" s="322">
        <v>61216.9</v>
      </c>
      <c r="AL36" s="323">
        <f t="shared" si="13"/>
        <v>-20783.1</v>
      </c>
      <c r="AM36" s="322"/>
      <c r="AN36" s="322"/>
      <c r="AO36" s="323">
        <f t="shared" si="14"/>
        <v>0</v>
      </c>
      <c r="AP36" s="325"/>
      <c r="AQ36" s="325"/>
      <c r="AR36" s="323">
        <f t="shared" si="15"/>
        <v>0</v>
      </c>
      <c r="AS36" s="322"/>
      <c r="AT36" s="322"/>
      <c r="AU36" s="323">
        <f t="shared" si="16"/>
        <v>0</v>
      </c>
      <c r="AV36" s="322"/>
      <c r="AW36" s="322"/>
      <c r="AX36" s="323">
        <f t="shared" si="17"/>
        <v>0</v>
      </c>
      <c r="AY36" s="322">
        <v>283500</v>
      </c>
      <c r="AZ36" s="322">
        <v>162582.78</v>
      </c>
      <c r="BA36" s="323">
        <f t="shared" si="18"/>
        <v>-120917.22</v>
      </c>
      <c r="BB36" s="322"/>
      <c r="BC36" s="322"/>
      <c r="BD36" s="323">
        <f t="shared" si="19"/>
        <v>0</v>
      </c>
      <c r="BE36" s="322"/>
      <c r="BF36" s="322"/>
      <c r="BG36" s="325">
        <f t="shared" si="20"/>
        <v>0</v>
      </c>
      <c r="BH36" s="322">
        <v>1000</v>
      </c>
      <c r="BI36" s="322">
        <v>683.04</v>
      </c>
      <c r="BJ36" s="325"/>
      <c r="BK36" s="325"/>
      <c r="BL36" s="324"/>
      <c r="BM36" s="324"/>
      <c r="BN36" s="324"/>
      <c r="BO36" s="324"/>
      <c r="BP36" s="324">
        <f t="shared" si="21"/>
        <v>-316.96000000000004</v>
      </c>
      <c r="BQ36" s="322"/>
      <c r="BR36" s="322"/>
      <c r="BS36" s="324">
        <f t="shared" si="22"/>
        <v>0</v>
      </c>
      <c r="BT36" s="322"/>
      <c r="BU36" s="322">
        <v>1.7</v>
      </c>
      <c r="BV36" s="324">
        <f t="shared" si="23"/>
        <v>1.7</v>
      </c>
      <c r="BW36" s="322"/>
      <c r="BX36" s="322"/>
      <c r="BY36" s="324">
        <f t="shared" si="24"/>
        <v>0</v>
      </c>
      <c r="BZ36" s="322"/>
      <c r="CA36" s="322"/>
      <c r="CB36" s="325">
        <f t="shared" si="25"/>
        <v>0</v>
      </c>
      <c r="CC36" s="326">
        <f t="shared" si="26"/>
        <v>410500</v>
      </c>
      <c r="CD36" s="326">
        <f t="shared" si="27"/>
        <v>256242.01000000004</v>
      </c>
      <c r="CE36" s="326">
        <f t="shared" si="28"/>
        <v>-154257.98999999996</v>
      </c>
      <c r="CF36" s="327">
        <f t="shared" si="29"/>
        <v>62.42192691839221</v>
      </c>
    </row>
    <row r="37" spans="1:84" s="338" customFormat="1" ht="24.75" customHeight="1" thickBot="1">
      <c r="A37" s="329"/>
      <c r="B37" s="330" t="s">
        <v>117</v>
      </c>
      <c r="C37" s="331">
        <f>SUM(C7:C36)</f>
        <v>201091400</v>
      </c>
      <c r="D37" s="331">
        <f>SUM(D7:D36)</f>
        <v>211971170.23</v>
      </c>
      <c r="E37" s="332">
        <f t="shared" si="0"/>
        <v>10879770.22999999</v>
      </c>
      <c r="F37" s="331">
        <f>SUM(F7:F36)</f>
        <v>0</v>
      </c>
      <c r="G37" s="331">
        <f>SUM(G7:G36)</f>
        <v>4059.17</v>
      </c>
      <c r="H37" s="332">
        <f t="shared" si="1"/>
        <v>4059.17</v>
      </c>
      <c r="I37" s="331">
        <f>SUM(I7:I36)</f>
        <v>842500</v>
      </c>
      <c r="J37" s="331">
        <f>SUM(J7:J36)</f>
        <v>1344714.54</v>
      </c>
      <c r="K37" s="332">
        <f t="shared" si="2"/>
        <v>502214.54000000004</v>
      </c>
      <c r="L37" s="332">
        <f>SUM(L7:L36)</f>
        <v>0</v>
      </c>
      <c r="M37" s="332">
        <f>SUM(M7:M36)</f>
        <v>-1923.25</v>
      </c>
      <c r="N37" s="332">
        <f>SUM(N7:N36)</f>
        <v>-1923.25</v>
      </c>
      <c r="O37" s="331">
        <f>SUM(O7:O36)</f>
        <v>280350</v>
      </c>
      <c r="P37" s="331">
        <f>SUM(P7:P36)</f>
        <v>452584.85000000015</v>
      </c>
      <c r="Q37" s="332">
        <f t="shared" si="4"/>
        <v>172234.85000000015</v>
      </c>
      <c r="R37" s="331">
        <f>SUM(R7:R36)</f>
        <v>33443730</v>
      </c>
      <c r="S37" s="331">
        <f>SUM(S7:S36)</f>
        <v>32056103.180000007</v>
      </c>
      <c r="T37" s="331">
        <f t="shared" si="7"/>
        <v>-1387626.8199999928</v>
      </c>
      <c r="U37" s="331">
        <f>SUM(U7:U36)</f>
        <v>5592800</v>
      </c>
      <c r="V37" s="331">
        <f>SUM(V7:V36)</f>
        <v>6034718.210000001</v>
      </c>
      <c r="W37" s="333">
        <f t="shared" si="8"/>
        <v>441918.2100000009</v>
      </c>
      <c r="X37" s="331">
        <f>SUM(X7:X36)</f>
        <v>23027680</v>
      </c>
      <c r="Y37" s="331">
        <f>SUM(Y7:Y36)</f>
        <v>21084579.27</v>
      </c>
      <c r="Z37" s="333">
        <f t="shared" si="9"/>
        <v>-1943100.7300000004</v>
      </c>
      <c r="AA37" s="334">
        <f>SUM(AA7:AA36)</f>
        <v>4823250</v>
      </c>
      <c r="AB37" s="334">
        <f>SUM(AB7:AB36)</f>
        <v>4936805.699999999</v>
      </c>
      <c r="AC37" s="331">
        <f>SUM(AC7:AC36)</f>
        <v>113555.70000000004</v>
      </c>
      <c r="AD37" s="331">
        <f>SUM(AD7:AD36)</f>
        <v>0</v>
      </c>
      <c r="AE37" s="331">
        <f>SUM(AE7:AE36)</f>
        <v>21983.97</v>
      </c>
      <c r="AF37" s="332">
        <f t="shared" si="11"/>
        <v>21983.97</v>
      </c>
      <c r="AG37" s="334">
        <f>SUM(AG8:AG36)</f>
        <v>3285585</v>
      </c>
      <c r="AH37" s="334">
        <f>SUM(AH8:AH36)</f>
        <v>3953258.43</v>
      </c>
      <c r="AI37" s="332">
        <f t="shared" si="12"/>
        <v>667673.4300000002</v>
      </c>
      <c r="AJ37" s="334">
        <f>SUM(AJ8:AJ36)</f>
        <v>39331182</v>
      </c>
      <c r="AK37" s="334">
        <f>SUM(AK8:AK36)</f>
        <v>38105801.47</v>
      </c>
      <c r="AL37" s="332">
        <f t="shared" si="13"/>
        <v>-1225380.5300000012</v>
      </c>
      <c r="AM37" s="334">
        <f>SUM(AM8:AM36)</f>
        <v>75250</v>
      </c>
      <c r="AN37" s="334">
        <f>SUM(AN8:AN36)</f>
        <v>180889.28999999998</v>
      </c>
      <c r="AO37" s="332">
        <f t="shared" si="14"/>
        <v>105639.28999999998</v>
      </c>
      <c r="AP37" s="331">
        <f>SUM(AP7:AP36)</f>
        <v>0</v>
      </c>
      <c r="AQ37" s="331">
        <f>SUM(AQ7:AQ36)</f>
        <v>0</v>
      </c>
      <c r="AR37" s="332">
        <f t="shared" si="15"/>
        <v>0</v>
      </c>
      <c r="AS37" s="331">
        <f>SUM(AS7:AS36)</f>
        <v>504400</v>
      </c>
      <c r="AT37" s="331">
        <f>SUM(AT7:AT36)</f>
        <v>683939.34</v>
      </c>
      <c r="AU37" s="332">
        <f t="shared" si="16"/>
        <v>179539.33999999997</v>
      </c>
      <c r="AV37" s="332">
        <f>SUM(AV7:AV36)</f>
        <v>0</v>
      </c>
      <c r="AW37" s="332">
        <f>SUM(AW7:AW36)</f>
        <v>11600</v>
      </c>
      <c r="AX37" s="332">
        <f t="shared" si="17"/>
        <v>11600</v>
      </c>
      <c r="AY37" s="331">
        <f>SUM(AY7:AY36)</f>
        <v>43866350</v>
      </c>
      <c r="AZ37" s="331">
        <f>SUM(AZ7:AZ36)</f>
        <v>45543046.44</v>
      </c>
      <c r="BA37" s="332">
        <f t="shared" si="18"/>
        <v>1676696.4399999976</v>
      </c>
      <c r="BB37" s="332">
        <f>SUM(BB7:BB36)</f>
        <v>0</v>
      </c>
      <c r="BC37" s="332">
        <f>SUM(BC7:BC36)</f>
        <v>26</v>
      </c>
      <c r="BD37" s="332">
        <f t="shared" si="19"/>
        <v>26</v>
      </c>
      <c r="BE37" s="331">
        <f>SUM(BE7:BE36)</f>
        <v>99681</v>
      </c>
      <c r="BF37" s="331">
        <f>SUM(BF7:BF36)</f>
        <v>193931.67</v>
      </c>
      <c r="BG37" s="334">
        <f t="shared" si="20"/>
        <v>94250.67000000001</v>
      </c>
      <c r="BH37" s="331">
        <f aca="true" t="shared" si="30" ref="BH37:BO37">SUM(BH7:BH36)</f>
        <v>2200580</v>
      </c>
      <c r="BI37" s="331">
        <f t="shared" si="30"/>
        <v>1947878.54</v>
      </c>
      <c r="BJ37" s="331">
        <f t="shared" si="30"/>
        <v>0</v>
      </c>
      <c r="BK37" s="331">
        <f t="shared" si="30"/>
        <v>0</v>
      </c>
      <c r="BL37" s="331">
        <f t="shared" si="30"/>
        <v>0</v>
      </c>
      <c r="BM37" s="331">
        <f t="shared" si="30"/>
        <v>0</v>
      </c>
      <c r="BN37" s="331">
        <f t="shared" si="30"/>
        <v>0</v>
      </c>
      <c r="BO37" s="331">
        <f t="shared" si="30"/>
        <v>0</v>
      </c>
      <c r="BP37" s="333">
        <f t="shared" si="21"/>
        <v>-252701.45999999996</v>
      </c>
      <c r="BQ37" s="331">
        <f>SUM(BQ7:BQ36)</f>
        <v>646100</v>
      </c>
      <c r="BR37" s="331">
        <f>SUM(BR7:BR36)</f>
        <v>296518.32</v>
      </c>
      <c r="BS37" s="333">
        <f t="shared" si="22"/>
        <v>-349581.68</v>
      </c>
      <c r="BT37" s="331">
        <f>SUM(BT7:BT36)</f>
        <v>16840</v>
      </c>
      <c r="BU37" s="331">
        <f>SUM(BU7:BU36)</f>
        <v>12016.13</v>
      </c>
      <c r="BV37" s="333">
        <f t="shared" si="23"/>
        <v>-4823.870000000001</v>
      </c>
      <c r="BW37" s="331">
        <f>SUM(BW7:BW36)</f>
        <v>54847</v>
      </c>
      <c r="BX37" s="331">
        <f>SUM(BX7:BX36)</f>
        <v>736019.1699999999</v>
      </c>
      <c r="BY37" s="331">
        <f t="shared" si="24"/>
        <v>681172.1699999999</v>
      </c>
      <c r="BZ37" s="331">
        <f>SUM(BZ7:BZ36)</f>
        <v>0</v>
      </c>
      <c r="CA37" s="335">
        <f>SUM(CA7:CA36)</f>
        <v>22693.33</v>
      </c>
      <c r="CB37" s="333">
        <f t="shared" si="25"/>
        <v>22693.33</v>
      </c>
      <c r="CC37" s="336">
        <f t="shared" si="26"/>
        <v>325738795</v>
      </c>
      <c r="CD37" s="336">
        <f t="shared" si="27"/>
        <v>337536310.82000005</v>
      </c>
      <c r="CE37" s="336">
        <f t="shared" si="28"/>
        <v>11797515.820000052</v>
      </c>
      <c r="CF37" s="337">
        <f t="shared" si="29"/>
        <v>103.62177180031628</v>
      </c>
    </row>
    <row r="38" spans="2:82" s="180" customFormat="1" ht="18.75">
      <c r="B38" s="206"/>
      <c r="D38" s="180">
        <f>D37/CD37*100</f>
        <v>62.79951621058011</v>
      </c>
      <c r="S38" s="180">
        <f>S37/CD37*100</f>
        <v>9.497082877431446</v>
      </c>
      <c r="AK38" s="180">
        <f>AK37/CD37*100</f>
        <v>11.289393244071125</v>
      </c>
      <c r="AZ38" s="180">
        <f>AZ37/CD37*100</f>
        <v>13.492784325739402</v>
      </c>
      <c r="CC38" s="339"/>
      <c r="CD38" s="339"/>
    </row>
    <row r="39" spans="2:82" s="182" customFormat="1" ht="15">
      <c r="B39" s="340"/>
      <c r="D39" s="341"/>
      <c r="AM39" s="342"/>
      <c r="AN39" s="342"/>
      <c r="CC39" s="341"/>
      <c r="CD39" s="341"/>
    </row>
    <row r="40" s="182" customFormat="1" ht="22.5" customHeight="1">
      <c r="B40" s="340"/>
    </row>
    <row r="41" s="182" customFormat="1" ht="15">
      <c r="B41" s="340"/>
    </row>
    <row r="42" s="182" customFormat="1" ht="15">
      <c r="B42" s="340"/>
    </row>
    <row r="43" s="182" customFormat="1" ht="15">
      <c r="B43" s="340"/>
    </row>
    <row r="44" s="182" customFormat="1" ht="15">
      <c r="B44" s="340"/>
    </row>
    <row r="45" s="182" customFormat="1" ht="15">
      <c r="B45" s="340"/>
    </row>
    <row r="46" s="182" customFormat="1" ht="15">
      <c r="B46" s="340"/>
    </row>
    <row r="47" s="182" customFormat="1" ht="15">
      <c r="B47" s="340"/>
    </row>
    <row r="48" s="182" customFormat="1" ht="15">
      <c r="B48" s="340"/>
    </row>
    <row r="49" s="182" customFormat="1" ht="15">
      <c r="B49" s="340"/>
    </row>
    <row r="50" s="182" customFormat="1" ht="15">
      <c r="B50" s="340"/>
    </row>
    <row r="51" s="182" customFormat="1" ht="15">
      <c r="B51" s="340"/>
    </row>
    <row r="52" s="182" customFormat="1" ht="15">
      <c r="B52" s="340"/>
    </row>
    <row r="53" s="182" customFormat="1" ht="15">
      <c r="B53" s="340"/>
    </row>
    <row r="54" s="182" customFormat="1" ht="15">
      <c r="B54" s="340"/>
    </row>
    <row r="55" s="182" customFormat="1" ht="15">
      <c r="B55" s="340"/>
    </row>
    <row r="56" s="182" customFormat="1" ht="15">
      <c r="B56" s="340"/>
    </row>
    <row r="57" s="182" customFormat="1" ht="15">
      <c r="B57" s="340"/>
    </row>
    <row r="58" s="182" customFormat="1" ht="15">
      <c r="B58" s="340"/>
    </row>
    <row r="59" s="182" customFormat="1" ht="15">
      <c r="B59" s="340"/>
    </row>
    <row r="60" s="182" customFormat="1" ht="15">
      <c r="B60" s="340"/>
    </row>
    <row r="61" s="182" customFormat="1" ht="15">
      <c r="B61" s="340"/>
    </row>
    <row r="62" s="182" customFormat="1" ht="15">
      <c r="B62" s="340"/>
    </row>
    <row r="63" s="182" customFormat="1" ht="15">
      <c r="B63" s="340"/>
    </row>
    <row r="64" s="182" customFormat="1" ht="15">
      <c r="B64" s="340"/>
    </row>
    <row r="65" s="182" customFormat="1" ht="15">
      <c r="B65" s="340"/>
    </row>
    <row r="66" s="182" customFormat="1" ht="15">
      <c r="B66" s="340"/>
    </row>
    <row r="67" s="182" customFormat="1" ht="15">
      <c r="B67" s="340"/>
    </row>
    <row r="68" s="182" customFormat="1" ht="15">
      <c r="B68" s="340"/>
    </row>
    <row r="69" s="182" customFormat="1" ht="15">
      <c r="B69" s="340"/>
    </row>
    <row r="70" s="182" customFormat="1" ht="15">
      <c r="B70" s="340"/>
    </row>
    <row r="71" s="182" customFormat="1" ht="15">
      <c r="B71" s="340"/>
    </row>
    <row r="72" s="182" customFormat="1" ht="15">
      <c r="B72" s="340"/>
    </row>
    <row r="73" s="182" customFormat="1" ht="15">
      <c r="B73" s="340"/>
    </row>
    <row r="74" s="182" customFormat="1" ht="15">
      <c r="B74" s="340"/>
    </row>
    <row r="75" s="182" customFormat="1" ht="15">
      <c r="B75" s="340"/>
    </row>
    <row r="76" s="182" customFormat="1" ht="15">
      <c r="B76" s="340"/>
    </row>
    <row r="77" s="182" customFormat="1" ht="15">
      <c r="B77" s="340"/>
    </row>
    <row r="78" s="182" customFormat="1" ht="15">
      <c r="B78" s="340"/>
    </row>
    <row r="79" s="182" customFormat="1" ht="15">
      <c r="B79" s="340"/>
    </row>
    <row r="80" s="182" customFormat="1" ht="15">
      <c r="B80" s="340"/>
    </row>
    <row r="81" s="182" customFormat="1" ht="15">
      <c r="B81" s="340"/>
    </row>
    <row r="82" s="182" customFormat="1" ht="15">
      <c r="B82" s="340"/>
    </row>
    <row r="83" s="182" customFormat="1" ht="15">
      <c r="B83" s="340"/>
    </row>
    <row r="84" s="182" customFormat="1" ht="15">
      <c r="B84" s="340"/>
    </row>
    <row r="85" s="182" customFormat="1" ht="15">
      <c r="B85" s="340"/>
    </row>
  </sheetData>
  <sheetProtection/>
  <mergeCells count="52">
    <mergeCell ref="BZ4:CB4"/>
    <mergeCell ref="CC4:CF5"/>
    <mergeCell ref="BE4:BG4"/>
    <mergeCell ref="BH4:BP4"/>
    <mergeCell ref="BE5:BG5"/>
    <mergeCell ref="BH5:BP5"/>
    <mergeCell ref="BQ4:BS4"/>
    <mergeCell ref="BQ5:BS5"/>
    <mergeCell ref="BT4:BV4"/>
    <mergeCell ref="BZ5:CB5"/>
    <mergeCell ref="A4:A6"/>
    <mergeCell ref="B4:B6"/>
    <mergeCell ref="AG5:AO5"/>
    <mergeCell ref="AP5:AR5"/>
    <mergeCell ref="R4:T4"/>
    <mergeCell ref="L4:N4"/>
    <mergeCell ref="I4:K4"/>
    <mergeCell ref="O4:Q4"/>
    <mergeCell ref="AS5:AU5"/>
    <mergeCell ref="AY5:BA5"/>
    <mergeCell ref="C5:E5"/>
    <mergeCell ref="F5:H5"/>
    <mergeCell ref="AV5:AX5"/>
    <mergeCell ref="I5:K5"/>
    <mergeCell ref="O5:Q5"/>
    <mergeCell ref="R5:T5"/>
    <mergeCell ref="AY4:BA4"/>
    <mergeCell ref="AA4:AC4"/>
    <mergeCell ref="AG4:AI4"/>
    <mergeCell ref="AJ4:AL4"/>
    <mergeCell ref="AM4:AO4"/>
    <mergeCell ref="AP4:AR4"/>
    <mergeCell ref="AD4:AF4"/>
    <mergeCell ref="AS4:AU4"/>
    <mergeCell ref="AV4:AX4"/>
    <mergeCell ref="AG3:AO3"/>
    <mergeCell ref="AA5:AC5"/>
    <mergeCell ref="AD5:AF5"/>
    <mergeCell ref="U4:W4"/>
    <mergeCell ref="U5:W5"/>
    <mergeCell ref="X4:Z4"/>
    <mergeCell ref="X5:Z5"/>
    <mergeCell ref="C1:O1"/>
    <mergeCell ref="C2:O2"/>
    <mergeCell ref="L5:N5"/>
    <mergeCell ref="C4:E4"/>
    <mergeCell ref="F4:H4"/>
    <mergeCell ref="BW5:BY5"/>
    <mergeCell ref="BB5:BD5"/>
    <mergeCell ref="BB4:BD4"/>
    <mergeCell ref="BT5:BV5"/>
    <mergeCell ref="BW4:BY4"/>
  </mergeCells>
  <printOptions/>
  <pageMargins left="0.3937007874015748" right="0.1968503937007874" top="0" bottom="0" header="0" footer="0"/>
  <pageSetup horizontalDpi="600" verticalDpi="600" orientation="landscape" paperSize="9" scale="39" r:id="rId1"/>
  <colBreaks count="4" manualBreakCount="4">
    <brk id="17" max="36" man="1"/>
    <brk id="32" max="36" man="1"/>
    <brk id="53" max="36" man="1"/>
    <brk id="74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I54"/>
  <sheetViews>
    <sheetView zoomScale="75" zoomScaleNormal="75" zoomScaleSheetLayoutView="40" zoomScalePageLayoutView="0" workbookViewId="0" topLeftCell="S1">
      <selection activeCell="Z10" sqref="Z10"/>
    </sheetView>
  </sheetViews>
  <sheetFormatPr defaultColWidth="9.00390625" defaultRowHeight="12.75"/>
  <cols>
    <col min="1" max="1" width="5.875" style="178" customWidth="1"/>
    <col min="2" max="2" width="38.125" style="178" customWidth="1"/>
    <col min="3" max="3" width="20.25390625" style="178" customWidth="1"/>
    <col min="4" max="4" width="21.875" style="178" customWidth="1"/>
    <col min="5" max="5" width="20.75390625" style="178" customWidth="1"/>
    <col min="6" max="6" width="19.00390625" style="178" hidden="1" customWidth="1"/>
    <col min="7" max="7" width="21.125" style="178" hidden="1" customWidth="1"/>
    <col min="8" max="8" width="20.75390625" style="178" hidden="1" customWidth="1"/>
    <col min="9" max="13" width="20.75390625" style="178" customWidth="1"/>
    <col min="14" max="14" width="21.875" style="178" customWidth="1"/>
    <col min="15" max="15" width="20.75390625" style="183" customWidth="1"/>
    <col min="16" max="16" width="26.375" style="183" customWidth="1"/>
    <col min="17" max="17" width="24.00390625" style="183" customWidth="1"/>
    <col min="18" max="19" width="20.75390625" style="178" customWidth="1"/>
    <col min="20" max="20" width="23.25390625" style="178" customWidth="1"/>
    <col min="21" max="24" width="20.75390625" style="178" customWidth="1"/>
    <col min="25" max="25" width="22.25390625" style="178" customWidth="1"/>
    <col min="26" max="26" width="20.75390625" style="178" customWidth="1"/>
    <col min="27" max="27" width="23.25390625" style="178" hidden="1" customWidth="1"/>
    <col min="28" max="28" width="19.75390625" style="178" hidden="1" customWidth="1"/>
    <col min="29" max="29" width="26.875" style="178" customWidth="1"/>
    <col min="30" max="30" width="28.875" style="178" customWidth="1"/>
    <col min="31" max="31" width="21.875" style="178" customWidth="1"/>
    <col min="32" max="35" width="21.875" style="178" hidden="1" customWidth="1"/>
    <col min="36" max="36" width="21.875" style="178" customWidth="1"/>
    <col min="37" max="16384" width="9.125" style="178" customWidth="1"/>
  </cols>
  <sheetData>
    <row r="1" ht="18.75" customHeight="1"/>
    <row r="2" spans="3:23" ht="28.5" customHeight="1">
      <c r="C2" s="527" t="s">
        <v>254</v>
      </c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343"/>
    </row>
    <row r="3" spans="2:23" ht="22.5">
      <c r="B3" s="184"/>
      <c r="C3" s="527" t="s">
        <v>267</v>
      </c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343"/>
    </row>
    <row r="4" spans="2:17" ht="23.25">
      <c r="B4" s="185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</row>
    <row r="5" spans="2:31" ht="29.25" customHeight="1" thickBot="1">
      <c r="B5" s="187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T5" s="187"/>
      <c r="U5" s="187"/>
      <c r="V5" s="187"/>
      <c r="W5" s="187"/>
      <c r="X5" s="187"/>
      <c r="Y5" s="187"/>
      <c r="Z5" s="187"/>
      <c r="AA5" s="187"/>
      <c r="AB5" s="187"/>
      <c r="AE5" s="187" t="s">
        <v>0</v>
      </c>
    </row>
    <row r="6" spans="1:31" s="188" customFormat="1" ht="37.5" customHeight="1" thickBot="1">
      <c r="A6" s="554"/>
      <c r="B6" s="575" t="s">
        <v>93</v>
      </c>
      <c r="C6" s="529" t="s">
        <v>92</v>
      </c>
      <c r="D6" s="530"/>
      <c r="E6" s="531"/>
      <c r="F6" s="542" t="s">
        <v>238</v>
      </c>
      <c r="G6" s="530"/>
      <c r="H6" s="538"/>
      <c r="I6" s="530" t="s">
        <v>239</v>
      </c>
      <c r="J6" s="530"/>
      <c r="K6" s="565"/>
      <c r="L6" s="529" t="s">
        <v>240</v>
      </c>
      <c r="M6" s="538"/>
      <c r="N6" s="531"/>
      <c r="O6" s="542" t="s">
        <v>241</v>
      </c>
      <c r="P6" s="543"/>
      <c r="Q6" s="544"/>
      <c r="R6" s="571" t="s">
        <v>118</v>
      </c>
      <c r="S6" s="572"/>
      <c r="T6" s="572"/>
      <c r="U6" s="572"/>
      <c r="V6" s="572"/>
      <c r="W6" s="572"/>
      <c r="X6" s="572"/>
      <c r="Y6" s="572"/>
      <c r="Z6" s="573"/>
      <c r="AA6" s="567"/>
      <c r="AB6" s="568"/>
      <c r="AC6" s="556" t="s">
        <v>190</v>
      </c>
      <c r="AD6" s="557"/>
      <c r="AE6" s="558"/>
    </row>
    <row r="7" spans="1:31" s="188" customFormat="1" ht="88.5" customHeight="1" thickBot="1">
      <c r="A7" s="555"/>
      <c r="B7" s="563"/>
      <c r="C7" s="532"/>
      <c r="D7" s="533"/>
      <c r="E7" s="534"/>
      <c r="F7" s="576"/>
      <c r="G7" s="514"/>
      <c r="H7" s="577"/>
      <c r="I7" s="533"/>
      <c r="J7" s="533"/>
      <c r="K7" s="566"/>
      <c r="L7" s="539"/>
      <c r="M7" s="540"/>
      <c r="N7" s="534"/>
      <c r="O7" s="545"/>
      <c r="P7" s="546"/>
      <c r="Q7" s="547"/>
      <c r="R7" s="551" t="s">
        <v>75</v>
      </c>
      <c r="S7" s="552"/>
      <c r="T7" s="574"/>
      <c r="U7" s="551" t="s">
        <v>176</v>
      </c>
      <c r="V7" s="552"/>
      <c r="W7" s="553"/>
      <c r="X7" s="551" t="s">
        <v>119</v>
      </c>
      <c r="Y7" s="552"/>
      <c r="Z7" s="574"/>
      <c r="AA7" s="569"/>
      <c r="AB7" s="570"/>
      <c r="AC7" s="559"/>
      <c r="AD7" s="560"/>
      <c r="AE7" s="561"/>
    </row>
    <row r="8" spans="1:31" ht="24.75" customHeight="1" thickBot="1">
      <c r="A8" s="555"/>
      <c r="B8" s="563"/>
      <c r="C8" s="535">
        <v>19010000</v>
      </c>
      <c r="D8" s="536"/>
      <c r="E8" s="537"/>
      <c r="F8" s="576">
        <v>19050000</v>
      </c>
      <c r="G8" s="514"/>
      <c r="H8" s="578"/>
      <c r="I8" s="535">
        <v>21110000</v>
      </c>
      <c r="J8" s="536"/>
      <c r="K8" s="564"/>
      <c r="L8" s="535">
        <v>24062100</v>
      </c>
      <c r="M8" s="541"/>
      <c r="N8" s="537"/>
      <c r="O8" s="548"/>
      <c r="P8" s="549"/>
      <c r="Q8" s="550"/>
      <c r="R8" s="535">
        <v>33010000</v>
      </c>
      <c r="S8" s="536"/>
      <c r="T8" s="564"/>
      <c r="U8" s="535">
        <v>31030000</v>
      </c>
      <c r="V8" s="536"/>
      <c r="W8" s="537"/>
      <c r="X8" s="535">
        <v>2417000</v>
      </c>
      <c r="Y8" s="536"/>
      <c r="Z8" s="564"/>
      <c r="AA8" s="562"/>
      <c r="AB8" s="563"/>
      <c r="AC8" s="559"/>
      <c r="AD8" s="560"/>
      <c r="AE8" s="561"/>
    </row>
    <row r="9" spans="1:31" ht="77.25" customHeight="1">
      <c r="A9" s="555"/>
      <c r="B9" s="563"/>
      <c r="C9" s="344" t="s">
        <v>268</v>
      </c>
      <c r="D9" s="345" t="s">
        <v>269</v>
      </c>
      <c r="E9" s="346" t="s">
        <v>94</v>
      </c>
      <c r="F9" s="314" t="s">
        <v>249</v>
      </c>
      <c r="G9" s="315" t="s">
        <v>250</v>
      </c>
      <c r="H9" s="315" t="s">
        <v>94</v>
      </c>
      <c r="I9" s="344" t="s">
        <v>268</v>
      </c>
      <c r="J9" s="345" t="s">
        <v>269</v>
      </c>
      <c r="K9" s="347" t="s">
        <v>94</v>
      </c>
      <c r="L9" s="344" t="s">
        <v>268</v>
      </c>
      <c r="M9" s="345" t="s">
        <v>269</v>
      </c>
      <c r="N9" s="346" t="s">
        <v>94</v>
      </c>
      <c r="O9" s="344" t="s">
        <v>268</v>
      </c>
      <c r="P9" s="345" t="s">
        <v>269</v>
      </c>
      <c r="Q9" s="348" t="s">
        <v>94</v>
      </c>
      <c r="R9" s="344" t="s">
        <v>268</v>
      </c>
      <c r="S9" s="345" t="s">
        <v>269</v>
      </c>
      <c r="T9" s="346" t="s">
        <v>94</v>
      </c>
      <c r="U9" s="344" t="s">
        <v>268</v>
      </c>
      <c r="V9" s="345" t="s">
        <v>269</v>
      </c>
      <c r="W9" s="346" t="s">
        <v>94</v>
      </c>
      <c r="X9" s="344" t="s">
        <v>268</v>
      </c>
      <c r="Y9" s="345" t="s">
        <v>269</v>
      </c>
      <c r="Z9" s="346" t="s">
        <v>94</v>
      </c>
      <c r="AA9" s="314"/>
      <c r="AB9" s="349"/>
      <c r="AC9" s="344" t="s">
        <v>268</v>
      </c>
      <c r="AD9" s="345" t="s">
        <v>269</v>
      </c>
      <c r="AE9" s="350" t="s">
        <v>94</v>
      </c>
    </row>
    <row r="10" spans="1:35" s="190" customFormat="1" ht="34.5" customHeight="1">
      <c r="A10" s="289">
        <v>1</v>
      </c>
      <c r="B10" s="290" t="s">
        <v>95</v>
      </c>
      <c r="C10" s="291"/>
      <c r="D10" s="291"/>
      <c r="E10" s="351">
        <f aca="true" t="shared" si="0" ref="E10:E39">D10-C10</f>
        <v>0</v>
      </c>
      <c r="F10" s="352"/>
      <c r="G10" s="353"/>
      <c r="H10" s="354">
        <f aca="true" t="shared" si="1" ref="H10:H39">G10-F10</f>
        <v>0</v>
      </c>
      <c r="I10" s="291"/>
      <c r="J10" s="291">
        <v>242785.69</v>
      </c>
      <c r="K10" s="292">
        <f aca="true" t="shared" si="2" ref="K10:K40">J10-I10</f>
        <v>242785.69</v>
      </c>
      <c r="L10" s="291"/>
      <c r="M10" s="291"/>
      <c r="N10" s="293">
        <f aca="true" t="shared" si="3" ref="N10:N39">M10-L10</f>
        <v>0</v>
      </c>
      <c r="O10" s="294">
        <f aca="true" t="shared" si="4" ref="O10:O40">R10+X10+U10</f>
        <v>2403000</v>
      </c>
      <c r="P10" s="295">
        <f aca="true" t="shared" si="5" ref="P10:P40">S10+V10+Y10</f>
        <v>3479176.15</v>
      </c>
      <c r="Q10" s="293">
        <f aca="true" t="shared" si="6" ref="Q10:Q40">P10-O10</f>
        <v>1076176.15</v>
      </c>
      <c r="R10" s="291"/>
      <c r="S10" s="291"/>
      <c r="T10" s="293">
        <f aca="true" t="shared" si="7" ref="T10:T40">S10-R10</f>
        <v>0</v>
      </c>
      <c r="U10" s="291">
        <v>2403000</v>
      </c>
      <c r="V10" s="291">
        <v>3479176.15</v>
      </c>
      <c r="W10" s="351">
        <f aca="true" t="shared" si="8" ref="W10:W39">V10-U10</f>
        <v>1076176.15</v>
      </c>
      <c r="X10" s="291"/>
      <c r="Y10" s="291"/>
      <c r="Z10" s="355">
        <f aca="true" t="shared" si="9" ref="Z10:Z40">Y10-X10</f>
        <v>0</v>
      </c>
      <c r="AA10" s="356"/>
      <c r="AB10" s="357"/>
      <c r="AC10" s="296">
        <f aca="true" t="shared" si="10" ref="AC10:AC39">C10+I10+O10+AA10+L10</f>
        <v>2403000</v>
      </c>
      <c r="AD10" s="189">
        <f aca="true" t="shared" si="11" ref="AD10:AD39">D10+J10+P10+AB10+M10+G10</f>
        <v>3721961.84</v>
      </c>
      <c r="AE10" s="297">
        <f aca="true" t="shared" si="12" ref="AE10:AE39">AD10-AC10</f>
        <v>1318961.8399999999</v>
      </c>
      <c r="AF10" s="358">
        <v>2403000</v>
      </c>
      <c r="AG10" s="358">
        <v>3721961.84</v>
      </c>
      <c r="AH10" s="190">
        <f aca="true" t="shared" si="13" ref="AH10:AH39">AC10-AF10</f>
        <v>0</v>
      </c>
      <c r="AI10" s="190">
        <f aca="true" t="shared" si="14" ref="AI10:AI39">AD10-AG10</f>
        <v>0</v>
      </c>
    </row>
    <row r="11" spans="1:35" s="190" customFormat="1" ht="34.5" customHeight="1">
      <c r="A11" s="289">
        <v>2</v>
      </c>
      <c r="B11" s="290" t="s">
        <v>169</v>
      </c>
      <c r="C11" s="291"/>
      <c r="D11" s="291">
        <v>2335.02</v>
      </c>
      <c r="E11" s="351">
        <f t="shared" si="0"/>
        <v>2335.02</v>
      </c>
      <c r="F11" s="352"/>
      <c r="G11" s="353"/>
      <c r="H11" s="354">
        <f t="shared" si="1"/>
        <v>0</v>
      </c>
      <c r="I11" s="291"/>
      <c r="J11" s="291">
        <v>29220.2</v>
      </c>
      <c r="K11" s="292">
        <f t="shared" si="2"/>
        <v>29220.2</v>
      </c>
      <c r="L11" s="291"/>
      <c r="M11" s="291"/>
      <c r="N11" s="293">
        <f t="shared" si="3"/>
        <v>0</v>
      </c>
      <c r="O11" s="294">
        <f t="shared" si="4"/>
        <v>87000</v>
      </c>
      <c r="P11" s="295">
        <f t="shared" si="5"/>
        <v>87010</v>
      </c>
      <c r="Q11" s="293">
        <f t="shared" si="6"/>
        <v>10</v>
      </c>
      <c r="R11" s="291">
        <v>87000</v>
      </c>
      <c r="S11" s="291">
        <v>87010</v>
      </c>
      <c r="T11" s="293">
        <f t="shared" si="7"/>
        <v>10</v>
      </c>
      <c r="U11" s="291"/>
      <c r="V11" s="291"/>
      <c r="W11" s="351">
        <f t="shared" si="8"/>
        <v>0</v>
      </c>
      <c r="X11" s="291"/>
      <c r="Y11" s="291"/>
      <c r="Z11" s="355">
        <f t="shared" si="9"/>
        <v>0</v>
      </c>
      <c r="AA11" s="356"/>
      <c r="AB11" s="357"/>
      <c r="AC11" s="296">
        <f t="shared" si="10"/>
        <v>87000</v>
      </c>
      <c r="AD11" s="189">
        <f t="shared" si="11"/>
        <v>118565.22</v>
      </c>
      <c r="AE11" s="297">
        <f t="shared" si="12"/>
        <v>31565.22</v>
      </c>
      <c r="AF11" s="358">
        <v>87000</v>
      </c>
      <c r="AG11" s="358">
        <v>118565.22</v>
      </c>
      <c r="AH11" s="190">
        <f t="shared" si="13"/>
        <v>0</v>
      </c>
      <c r="AI11" s="190">
        <f t="shared" si="14"/>
        <v>0</v>
      </c>
    </row>
    <row r="12" spans="1:35" s="190" customFormat="1" ht="34.5" customHeight="1">
      <c r="A12" s="289">
        <v>3</v>
      </c>
      <c r="B12" s="290" t="s">
        <v>96</v>
      </c>
      <c r="C12" s="291"/>
      <c r="D12" s="291">
        <v>128.86</v>
      </c>
      <c r="E12" s="351">
        <f t="shared" si="0"/>
        <v>128.86</v>
      </c>
      <c r="F12" s="352"/>
      <c r="G12" s="353"/>
      <c r="H12" s="354">
        <f t="shared" si="1"/>
        <v>0</v>
      </c>
      <c r="I12" s="291"/>
      <c r="J12" s="291"/>
      <c r="K12" s="292">
        <f t="shared" si="2"/>
        <v>0</v>
      </c>
      <c r="L12" s="291"/>
      <c r="M12" s="291"/>
      <c r="N12" s="293">
        <f t="shared" si="3"/>
        <v>0</v>
      </c>
      <c r="O12" s="294">
        <f t="shared" si="4"/>
        <v>0</v>
      </c>
      <c r="P12" s="295">
        <f t="shared" si="5"/>
        <v>0</v>
      </c>
      <c r="Q12" s="293">
        <f t="shared" si="6"/>
        <v>0</v>
      </c>
      <c r="R12" s="291"/>
      <c r="S12" s="291"/>
      <c r="T12" s="293">
        <f t="shared" si="7"/>
        <v>0</v>
      </c>
      <c r="U12" s="291"/>
      <c r="V12" s="291"/>
      <c r="W12" s="351">
        <f t="shared" si="8"/>
        <v>0</v>
      </c>
      <c r="X12" s="291"/>
      <c r="Y12" s="291"/>
      <c r="Z12" s="355">
        <f t="shared" si="9"/>
        <v>0</v>
      </c>
      <c r="AA12" s="356"/>
      <c r="AB12" s="357"/>
      <c r="AC12" s="296">
        <f t="shared" si="10"/>
        <v>0</v>
      </c>
      <c r="AD12" s="189">
        <f t="shared" si="11"/>
        <v>128.86</v>
      </c>
      <c r="AE12" s="297">
        <f t="shared" si="12"/>
        <v>128.86</v>
      </c>
      <c r="AF12" s="358"/>
      <c r="AG12" s="358">
        <v>128.86</v>
      </c>
      <c r="AH12" s="190">
        <f t="shared" si="13"/>
        <v>0</v>
      </c>
      <c r="AI12" s="190">
        <f t="shared" si="14"/>
        <v>0</v>
      </c>
    </row>
    <row r="13" spans="1:35" s="190" customFormat="1" ht="34.5" customHeight="1">
      <c r="A13" s="289">
        <v>4</v>
      </c>
      <c r="B13" s="290" t="s">
        <v>97</v>
      </c>
      <c r="C13" s="291"/>
      <c r="D13" s="291">
        <v>6506.2</v>
      </c>
      <c r="E13" s="351">
        <f t="shared" si="0"/>
        <v>6506.2</v>
      </c>
      <c r="F13" s="352"/>
      <c r="G13" s="353"/>
      <c r="H13" s="354">
        <f t="shared" si="1"/>
        <v>0</v>
      </c>
      <c r="I13" s="291"/>
      <c r="J13" s="291">
        <v>26943.56</v>
      </c>
      <c r="K13" s="292">
        <f t="shared" si="2"/>
        <v>26943.56</v>
      </c>
      <c r="L13" s="291"/>
      <c r="M13" s="291"/>
      <c r="N13" s="293">
        <f t="shared" si="3"/>
        <v>0</v>
      </c>
      <c r="O13" s="294">
        <f t="shared" si="4"/>
        <v>0</v>
      </c>
      <c r="P13" s="295">
        <f t="shared" si="5"/>
        <v>224808</v>
      </c>
      <c r="Q13" s="293">
        <f t="shared" si="6"/>
        <v>224808</v>
      </c>
      <c r="R13" s="291"/>
      <c r="S13" s="291">
        <v>126016</v>
      </c>
      <c r="T13" s="293">
        <f t="shared" si="7"/>
        <v>126016</v>
      </c>
      <c r="U13" s="291"/>
      <c r="V13" s="291">
        <v>81475</v>
      </c>
      <c r="W13" s="351">
        <f t="shared" si="8"/>
        <v>81475</v>
      </c>
      <c r="X13" s="291"/>
      <c r="Y13" s="291">
        <v>17317</v>
      </c>
      <c r="Z13" s="355">
        <f t="shared" si="9"/>
        <v>17317</v>
      </c>
      <c r="AA13" s="356"/>
      <c r="AB13" s="357"/>
      <c r="AC13" s="296">
        <f t="shared" si="10"/>
        <v>0</v>
      </c>
      <c r="AD13" s="189">
        <f t="shared" si="11"/>
        <v>258257.76</v>
      </c>
      <c r="AE13" s="297">
        <f t="shared" si="12"/>
        <v>258257.76</v>
      </c>
      <c r="AF13" s="358"/>
      <c r="AG13" s="358">
        <v>258257.76</v>
      </c>
      <c r="AH13" s="190">
        <f t="shared" si="13"/>
        <v>0</v>
      </c>
      <c r="AI13" s="190">
        <f t="shared" si="14"/>
        <v>0</v>
      </c>
    </row>
    <row r="14" spans="1:35" s="190" customFormat="1" ht="34.5" customHeight="1">
      <c r="A14" s="289">
        <v>5</v>
      </c>
      <c r="B14" s="290" t="s">
        <v>98</v>
      </c>
      <c r="C14" s="291"/>
      <c r="D14" s="291">
        <v>115.73</v>
      </c>
      <c r="E14" s="351">
        <f t="shared" si="0"/>
        <v>115.73</v>
      </c>
      <c r="F14" s="352"/>
      <c r="G14" s="353"/>
      <c r="H14" s="354">
        <f t="shared" si="1"/>
        <v>0</v>
      </c>
      <c r="I14" s="291"/>
      <c r="J14" s="291"/>
      <c r="K14" s="292">
        <f t="shared" si="2"/>
        <v>0</v>
      </c>
      <c r="L14" s="291"/>
      <c r="M14" s="291"/>
      <c r="N14" s="293">
        <f t="shared" si="3"/>
        <v>0</v>
      </c>
      <c r="O14" s="294">
        <f t="shared" si="4"/>
        <v>1100</v>
      </c>
      <c r="P14" s="295">
        <f t="shared" si="5"/>
        <v>19158.65</v>
      </c>
      <c r="Q14" s="293">
        <f t="shared" si="6"/>
        <v>18058.65</v>
      </c>
      <c r="R14" s="291">
        <v>1100</v>
      </c>
      <c r="S14" s="291">
        <v>19158.65</v>
      </c>
      <c r="T14" s="293">
        <f t="shared" si="7"/>
        <v>18058.65</v>
      </c>
      <c r="U14" s="291"/>
      <c r="V14" s="291"/>
      <c r="W14" s="351">
        <f t="shared" si="8"/>
        <v>0</v>
      </c>
      <c r="X14" s="291"/>
      <c r="Y14" s="291"/>
      <c r="Z14" s="355">
        <f t="shared" si="9"/>
        <v>0</v>
      </c>
      <c r="AA14" s="356"/>
      <c r="AB14" s="357"/>
      <c r="AC14" s="296">
        <f t="shared" si="10"/>
        <v>1100</v>
      </c>
      <c r="AD14" s="189">
        <f t="shared" si="11"/>
        <v>19274.38</v>
      </c>
      <c r="AE14" s="297">
        <f t="shared" si="12"/>
        <v>18174.38</v>
      </c>
      <c r="AF14" s="358">
        <v>1100</v>
      </c>
      <c r="AG14" s="358">
        <v>19274.38</v>
      </c>
      <c r="AH14" s="190">
        <f t="shared" si="13"/>
        <v>0</v>
      </c>
      <c r="AI14" s="190">
        <f t="shared" si="14"/>
        <v>0</v>
      </c>
    </row>
    <row r="15" spans="1:35" s="190" customFormat="1" ht="34.5" customHeight="1">
      <c r="A15" s="289">
        <v>6</v>
      </c>
      <c r="B15" s="290" t="s">
        <v>99</v>
      </c>
      <c r="C15" s="291"/>
      <c r="D15" s="291">
        <v>24.53</v>
      </c>
      <c r="E15" s="351">
        <f t="shared" si="0"/>
        <v>24.53</v>
      </c>
      <c r="F15" s="352"/>
      <c r="G15" s="353"/>
      <c r="H15" s="354">
        <f t="shared" si="1"/>
        <v>0</v>
      </c>
      <c r="I15" s="291"/>
      <c r="J15" s="291"/>
      <c r="K15" s="292">
        <f t="shared" si="2"/>
        <v>0</v>
      </c>
      <c r="L15" s="291"/>
      <c r="M15" s="291"/>
      <c r="N15" s="293">
        <f t="shared" si="3"/>
        <v>0</v>
      </c>
      <c r="O15" s="294">
        <f t="shared" si="4"/>
        <v>0</v>
      </c>
      <c r="P15" s="295">
        <f t="shared" si="5"/>
        <v>0</v>
      </c>
      <c r="Q15" s="293">
        <f t="shared" si="6"/>
        <v>0</v>
      </c>
      <c r="R15" s="291"/>
      <c r="S15" s="291"/>
      <c r="T15" s="293">
        <f t="shared" si="7"/>
        <v>0</v>
      </c>
      <c r="U15" s="291"/>
      <c r="V15" s="291"/>
      <c r="W15" s="351">
        <f t="shared" si="8"/>
        <v>0</v>
      </c>
      <c r="X15" s="291"/>
      <c r="Y15" s="291"/>
      <c r="Z15" s="355">
        <f t="shared" si="9"/>
        <v>0</v>
      </c>
      <c r="AA15" s="356"/>
      <c r="AB15" s="357"/>
      <c r="AC15" s="296">
        <f t="shared" si="10"/>
        <v>0</v>
      </c>
      <c r="AD15" s="189">
        <f t="shared" si="11"/>
        <v>24.53</v>
      </c>
      <c r="AE15" s="297">
        <f t="shared" si="12"/>
        <v>24.53</v>
      </c>
      <c r="AF15" s="358"/>
      <c r="AG15" s="358">
        <v>24.53</v>
      </c>
      <c r="AH15" s="190">
        <f t="shared" si="13"/>
        <v>0</v>
      </c>
      <c r="AI15" s="190">
        <f t="shared" si="14"/>
        <v>0</v>
      </c>
    </row>
    <row r="16" spans="1:35" s="190" customFormat="1" ht="34.5" customHeight="1">
      <c r="A16" s="289">
        <v>7</v>
      </c>
      <c r="B16" s="290" t="s">
        <v>100</v>
      </c>
      <c r="C16" s="291"/>
      <c r="D16" s="291">
        <v>128.14</v>
      </c>
      <c r="E16" s="351">
        <f t="shared" si="0"/>
        <v>128.14</v>
      </c>
      <c r="F16" s="352"/>
      <c r="G16" s="353"/>
      <c r="H16" s="354">
        <f t="shared" si="1"/>
        <v>0</v>
      </c>
      <c r="I16" s="291"/>
      <c r="J16" s="291"/>
      <c r="K16" s="292">
        <f t="shared" si="2"/>
        <v>0</v>
      </c>
      <c r="L16" s="291"/>
      <c r="M16" s="291"/>
      <c r="N16" s="293">
        <f t="shared" si="3"/>
        <v>0</v>
      </c>
      <c r="O16" s="294">
        <f t="shared" si="4"/>
        <v>0</v>
      </c>
      <c r="P16" s="295">
        <f t="shared" si="5"/>
        <v>0</v>
      </c>
      <c r="Q16" s="293">
        <f t="shared" si="6"/>
        <v>0</v>
      </c>
      <c r="R16" s="291"/>
      <c r="S16" s="291"/>
      <c r="T16" s="293">
        <f t="shared" si="7"/>
        <v>0</v>
      </c>
      <c r="U16" s="291"/>
      <c r="V16" s="291"/>
      <c r="W16" s="351">
        <f t="shared" si="8"/>
        <v>0</v>
      </c>
      <c r="X16" s="291"/>
      <c r="Y16" s="291"/>
      <c r="Z16" s="355">
        <f t="shared" si="9"/>
        <v>0</v>
      </c>
      <c r="AA16" s="356"/>
      <c r="AB16" s="357"/>
      <c r="AC16" s="296">
        <f t="shared" si="10"/>
        <v>0</v>
      </c>
      <c r="AD16" s="189">
        <f t="shared" si="11"/>
        <v>128.14</v>
      </c>
      <c r="AE16" s="297">
        <f t="shared" si="12"/>
        <v>128.14</v>
      </c>
      <c r="AF16" s="358"/>
      <c r="AG16" s="358">
        <v>128.14</v>
      </c>
      <c r="AH16" s="190">
        <f t="shared" si="13"/>
        <v>0</v>
      </c>
      <c r="AI16" s="190">
        <f t="shared" si="14"/>
        <v>0</v>
      </c>
    </row>
    <row r="17" spans="1:35" s="190" customFormat="1" ht="34.5" customHeight="1">
      <c r="A17" s="289">
        <v>8</v>
      </c>
      <c r="B17" s="290" t="s">
        <v>101</v>
      </c>
      <c r="C17" s="291"/>
      <c r="D17" s="291">
        <v>1620.51</v>
      </c>
      <c r="E17" s="351">
        <f t="shared" si="0"/>
        <v>1620.51</v>
      </c>
      <c r="F17" s="352"/>
      <c r="G17" s="353"/>
      <c r="H17" s="354">
        <f t="shared" si="1"/>
        <v>0</v>
      </c>
      <c r="I17" s="291"/>
      <c r="J17" s="291"/>
      <c r="K17" s="292">
        <f t="shared" si="2"/>
        <v>0</v>
      </c>
      <c r="L17" s="291"/>
      <c r="M17" s="291"/>
      <c r="N17" s="293">
        <f t="shared" si="3"/>
        <v>0</v>
      </c>
      <c r="O17" s="294">
        <f t="shared" si="4"/>
        <v>0</v>
      </c>
      <c r="P17" s="295">
        <f t="shared" si="5"/>
        <v>0</v>
      </c>
      <c r="Q17" s="293">
        <f t="shared" si="6"/>
        <v>0</v>
      </c>
      <c r="R17" s="291"/>
      <c r="S17" s="291"/>
      <c r="T17" s="293">
        <f t="shared" si="7"/>
        <v>0</v>
      </c>
      <c r="U17" s="291"/>
      <c r="V17" s="291"/>
      <c r="W17" s="351">
        <f t="shared" si="8"/>
        <v>0</v>
      </c>
      <c r="X17" s="291"/>
      <c r="Y17" s="291"/>
      <c r="Z17" s="355">
        <f t="shared" si="9"/>
        <v>0</v>
      </c>
      <c r="AA17" s="356"/>
      <c r="AB17" s="357"/>
      <c r="AC17" s="296">
        <f t="shared" si="10"/>
        <v>0</v>
      </c>
      <c r="AD17" s="189">
        <f t="shared" si="11"/>
        <v>1620.51</v>
      </c>
      <c r="AE17" s="297">
        <f t="shared" si="12"/>
        <v>1620.51</v>
      </c>
      <c r="AF17" s="358"/>
      <c r="AG17" s="358">
        <v>1620.51</v>
      </c>
      <c r="AH17" s="190">
        <f t="shared" si="13"/>
        <v>0</v>
      </c>
      <c r="AI17" s="190">
        <f t="shared" si="14"/>
        <v>0</v>
      </c>
    </row>
    <row r="18" spans="1:35" s="190" customFormat="1" ht="34.5" customHeight="1">
      <c r="A18" s="289">
        <v>9</v>
      </c>
      <c r="B18" s="290" t="s">
        <v>102</v>
      </c>
      <c r="C18" s="291">
        <v>862</v>
      </c>
      <c r="D18" s="291">
        <v>1657.82</v>
      </c>
      <c r="E18" s="351">
        <f t="shared" si="0"/>
        <v>795.8199999999999</v>
      </c>
      <c r="F18" s="352"/>
      <c r="G18" s="353"/>
      <c r="H18" s="354">
        <f t="shared" si="1"/>
        <v>0</v>
      </c>
      <c r="I18" s="291">
        <v>104000</v>
      </c>
      <c r="J18" s="291">
        <v>104003.03</v>
      </c>
      <c r="K18" s="292">
        <f t="shared" si="2"/>
        <v>3.029999999998836</v>
      </c>
      <c r="L18" s="291">
        <v>9729</v>
      </c>
      <c r="M18" s="291">
        <v>12401.12</v>
      </c>
      <c r="N18" s="293">
        <f t="shared" si="3"/>
        <v>2672.120000000001</v>
      </c>
      <c r="O18" s="294">
        <f t="shared" si="4"/>
        <v>2097000</v>
      </c>
      <c r="P18" s="295">
        <f t="shared" si="5"/>
        <v>2087721.95</v>
      </c>
      <c r="Q18" s="293">
        <f t="shared" si="6"/>
        <v>-9278.050000000047</v>
      </c>
      <c r="R18" s="291">
        <v>2000000</v>
      </c>
      <c r="S18" s="291">
        <v>1479118.15</v>
      </c>
      <c r="T18" s="293">
        <f t="shared" si="7"/>
        <v>-520881.8500000001</v>
      </c>
      <c r="U18" s="291">
        <v>97000</v>
      </c>
      <c r="V18" s="291">
        <v>608603.8</v>
      </c>
      <c r="W18" s="351">
        <f t="shared" si="8"/>
        <v>511603.80000000005</v>
      </c>
      <c r="X18" s="291"/>
      <c r="Y18" s="291"/>
      <c r="Z18" s="355">
        <f t="shared" si="9"/>
        <v>0</v>
      </c>
      <c r="AA18" s="356"/>
      <c r="AB18" s="357"/>
      <c r="AC18" s="296">
        <f t="shared" si="10"/>
        <v>2211591</v>
      </c>
      <c r="AD18" s="189">
        <f t="shared" si="11"/>
        <v>2205783.92</v>
      </c>
      <c r="AE18" s="297">
        <f t="shared" si="12"/>
        <v>-5807.0800000000745</v>
      </c>
      <c r="AF18" s="358">
        <v>2211591</v>
      </c>
      <c r="AG18" s="358">
        <v>2205783.92</v>
      </c>
      <c r="AH18" s="190">
        <f t="shared" si="13"/>
        <v>0</v>
      </c>
      <c r="AI18" s="190">
        <f t="shared" si="14"/>
        <v>0</v>
      </c>
    </row>
    <row r="19" spans="1:35" s="190" customFormat="1" ht="34.5" customHeight="1">
      <c r="A19" s="289">
        <v>10</v>
      </c>
      <c r="B19" s="290" t="s">
        <v>103</v>
      </c>
      <c r="C19" s="291"/>
      <c r="D19" s="291">
        <v>366.11</v>
      </c>
      <c r="E19" s="351">
        <f t="shared" si="0"/>
        <v>366.11</v>
      </c>
      <c r="F19" s="352"/>
      <c r="G19" s="353"/>
      <c r="H19" s="354">
        <f t="shared" si="1"/>
        <v>0</v>
      </c>
      <c r="I19" s="291"/>
      <c r="J19" s="291"/>
      <c r="K19" s="292">
        <f t="shared" si="2"/>
        <v>0</v>
      </c>
      <c r="L19" s="291"/>
      <c r="M19" s="291">
        <v>3582.65</v>
      </c>
      <c r="N19" s="293">
        <f t="shared" si="3"/>
        <v>3582.65</v>
      </c>
      <c r="O19" s="294">
        <f t="shared" si="4"/>
        <v>0</v>
      </c>
      <c r="P19" s="295">
        <f t="shared" si="5"/>
        <v>0</v>
      </c>
      <c r="Q19" s="293">
        <f t="shared" si="6"/>
        <v>0</v>
      </c>
      <c r="R19" s="291"/>
      <c r="S19" s="291"/>
      <c r="T19" s="293">
        <f t="shared" si="7"/>
        <v>0</v>
      </c>
      <c r="U19" s="291"/>
      <c r="V19" s="291"/>
      <c r="W19" s="351">
        <f t="shared" si="8"/>
        <v>0</v>
      </c>
      <c r="X19" s="291"/>
      <c r="Y19" s="291"/>
      <c r="Z19" s="355">
        <f t="shared" si="9"/>
        <v>0</v>
      </c>
      <c r="AA19" s="356"/>
      <c r="AB19" s="357"/>
      <c r="AC19" s="296">
        <f t="shared" si="10"/>
        <v>0</v>
      </c>
      <c r="AD19" s="189">
        <f t="shared" si="11"/>
        <v>3948.76</v>
      </c>
      <c r="AE19" s="297">
        <f t="shared" si="12"/>
        <v>3948.76</v>
      </c>
      <c r="AF19" s="358"/>
      <c r="AG19" s="358">
        <v>3948.76</v>
      </c>
      <c r="AH19" s="190">
        <f t="shared" si="13"/>
        <v>0</v>
      </c>
      <c r="AI19" s="190">
        <f t="shared" si="14"/>
        <v>0</v>
      </c>
    </row>
    <row r="20" spans="1:35" s="190" customFormat="1" ht="34.5" customHeight="1">
      <c r="A20" s="289">
        <v>11</v>
      </c>
      <c r="B20" s="290" t="s">
        <v>170</v>
      </c>
      <c r="C20" s="291"/>
      <c r="D20" s="291">
        <v>878.72</v>
      </c>
      <c r="E20" s="351">
        <f t="shared" si="0"/>
        <v>878.72</v>
      </c>
      <c r="F20" s="352"/>
      <c r="G20" s="353"/>
      <c r="H20" s="354">
        <f t="shared" si="1"/>
        <v>0</v>
      </c>
      <c r="I20" s="291"/>
      <c r="J20" s="291">
        <v>47233.5</v>
      </c>
      <c r="K20" s="292">
        <f t="shared" si="2"/>
        <v>47233.5</v>
      </c>
      <c r="L20" s="291"/>
      <c r="M20" s="291"/>
      <c r="N20" s="293">
        <f t="shared" si="3"/>
        <v>0</v>
      </c>
      <c r="O20" s="294">
        <f t="shared" si="4"/>
        <v>1160900</v>
      </c>
      <c r="P20" s="295">
        <f t="shared" si="5"/>
        <v>1298730.4</v>
      </c>
      <c r="Q20" s="293">
        <f t="shared" si="6"/>
        <v>137830.3999999999</v>
      </c>
      <c r="R20" s="291">
        <v>1160900</v>
      </c>
      <c r="S20" s="291">
        <v>1289730.4</v>
      </c>
      <c r="T20" s="293">
        <f t="shared" si="7"/>
        <v>128830.3999999999</v>
      </c>
      <c r="U20" s="291"/>
      <c r="V20" s="291"/>
      <c r="W20" s="351">
        <f t="shared" si="8"/>
        <v>0</v>
      </c>
      <c r="X20" s="291"/>
      <c r="Y20" s="291">
        <v>9000</v>
      </c>
      <c r="Z20" s="355">
        <f t="shared" si="9"/>
        <v>9000</v>
      </c>
      <c r="AA20" s="356"/>
      <c r="AB20" s="357"/>
      <c r="AC20" s="296">
        <f t="shared" si="10"/>
        <v>1160900</v>
      </c>
      <c r="AD20" s="189">
        <f t="shared" si="11"/>
        <v>1346842.6199999999</v>
      </c>
      <c r="AE20" s="297">
        <f t="shared" si="12"/>
        <v>185942.61999999988</v>
      </c>
      <c r="AF20" s="358">
        <v>1160900</v>
      </c>
      <c r="AG20" s="358">
        <v>1346842.62</v>
      </c>
      <c r="AH20" s="190">
        <f t="shared" si="13"/>
        <v>0</v>
      </c>
      <c r="AI20" s="190">
        <f t="shared" si="14"/>
        <v>0</v>
      </c>
    </row>
    <row r="21" spans="1:35" s="190" customFormat="1" ht="34.5" customHeight="1">
      <c r="A21" s="289">
        <v>12</v>
      </c>
      <c r="B21" s="290" t="s">
        <v>104</v>
      </c>
      <c r="C21" s="291"/>
      <c r="D21" s="291">
        <v>283.65</v>
      </c>
      <c r="E21" s="351">
        <f t="shared" si="0"/>
        <v>283.65</v>
      </c>
      <c r="F21" s="352"/>
      <c r="G21" s="353"/>
      <c r="H21" s="354">
        <f t="shared" si="1"/>
        <v>0</v>
      </c>
      <c r="I21" s="291"/>
      <c r="J21" s="291"/>
      <c r="K21" s="292">
        <f t="shared" si="2"/>
        <v>0</v>
      </c>
      <c r="L21" s="291"/>
      <c r="M21" s="291"/>
      <c r="N21" s="293">
        <f t="shared" si="3"/>
        <v>0</v>
      </c>
      <c r="O21" s="294">
        <f t="shared" si="4"/>
        <v>0</v>
      </c>
      <c r="P21" s="295">
        <f t="shared" si="5"/>
        <v>0</v>
      </c>
      <c r="Q21" s="293">
        <f t="shared" si="6"/>
        <v>0</v>
      </c>
      <c r="R21" s="291"/>
      <c r="S21" s="291"/>
      <c r="T21" s="293">
        <f t="shared" si="7"/>
        <v>0</v>
      </c>
      <c r="U21" s="291"/>
      <c r="V21" s="291"/>
      <c r="W21" s="351">
        <f t="shared" si="8"/>
        <v>0</v>
      </c>
      <c r="X21" s="291"/>
      <c r="Y21" s="291"/>
      <c r="Z21" s="355">
        <f t="shared" si="9"/>
        <v>0</v>
      </c>
      <c r="AA21" s="356"/>
      <c r="AB21" s="357"/>
      <c r="AC21" s="296">
        <f t="shared" si="10"/>
        <v>0</v>
      </c>
      <c r="AD21" s="189">
        <f t="shared" si="11"/>
        <v>283.65</v>
      </c>
      <c r="AE21" s="297">
        <f t="shared" si="12"/>
        <v>283.65</v>
      </c>
      <c r="AF21" s="358"/>
      <c r="AG21" s="358">
        <v>283.65</v>
      </c>
      <c r="AH21" s="190">
        <f t="shared" si="13"/>
        <v>0</v>
      </c>
      <c r="AI21" s="190">
        <f t="shared" si="14"/>
        <v>0</v>
      </c>
    </row>
    <row r="22" spans="1:35" s="190" customFormat="1" ht="34.5" customHeight="1">
      <c r="A22" s="289">
        <v>13</v>
      </c>
      <c r="B22" s="290" t="s">
        <v>105</v>
      </c>
      <c r="C22" s="291"/>
      <c r="D22" s="291">
        <v>443.73</v>
      </c>
      <c r="E22" s="351">
        <f t="shared" si="0"/>
        <v>443.73</v>
      </c>
      <c r="F22" s="352"/>
      <c r="G22" s="353"/>
      <c r="H22" s="354">
        <f t="shared" si="1"/>
        <v>0</v>
      </c>
      <c r="I22" s="291"/>
      <c r="J22" s="291">
        <v>1890.41</v>
      </c>
      <c r="K22" s="292">
        <f t="shared" si="2"/>
        <v>1890.41</v>
      </c>
      <c r="L22" s="291"/>
      <c r="M22" s="291"/>
      <c r="N22" s="293">
        <f t="shared" si="3"/>
        <v>0</v>
      </c>
      <c r="O22" s="294">
        <f t="shared" si="4"/>
        <v>58920</v>
      </c>
      <c r="P22" s="295">
        <f t="shared" si="5"/>
        <v>135592.15</v>
      </c>
      <c r="Q22" s="293">
        <f t="shared" si="6"/>
        <v>76672.15</v>
      </c>
      <c r="R22" s="291">
        <v>58920</v>
      </c>
      <c r="S22" s="291">
        <v>58920.75</v>
      </c>
      <c r="T22" s="293">
        <f t="shared" si="7"/>
        <v>0.75</v>
      </c>
      <c r="U22" s="291"/>
      <c r="V22" s="291"/>
      <c r="W22" s="351">
        <f t="shared" si="8"/>
        <v>0</v>
      </c>
      <c r="X22" s="291"/>
      <c r="Y22" s="291">
        <v>76671.4</v>
      </c>
      <c r="Z22" s="355">
        <f t="shared" si="9"/>
        <v>76671.4</v>
      </c>
      <c r="AA22" s="356"/>
      <c r="AB22" s="357"/>
      <c r="AC22" s="296">
        <f t="shared" si="10"/>
        <v>58920</v>
      </c>
      <c r="AD22" s="189">
        <f t="shared" si="11"/>
        <v>137926.29</v>
      </c>
      <c r="AE22" s="297">
        <f t="shared" si="12"/>
        <v>79006.29000000001</v>
      </c>
      <c r="AF22" s="358">
        <v>58920</v>
      </c>
      <c r="AG22" s="358">
        <v>137926.29</v>
      </c>
      <c r="AH22" s="190">
        <f t="shared" si="13"/>
        <v>0</v>
      </c>
      <c r="AI22" s="190">
        <f t="shared" si="14"/>
        <v>0</v>
      </c>
    </row>
    <row r="23" spans="1:35" s="190" customFormat="1" ht="34.5" customHeight="1">
      <c r="A23" s="289">
        <v>14</v>
      </c>
      <c r="B23" s="290" t="s">
        <v>106</v>
      </c>
      <c r="C23" s="291"/>
      <c r="D23" s="291">
        <v>4072.28</v>
      </c>
      <c r="E23" s="351">
        <f t="shared" si="0"/>
        <v>4072.28</v>
      </c>
      <c r="F23" s="352"/>
      <c r="G23" s="353"/>
      <c r="H23" s="354">
        <f t="shared" si="1"/>
        <v>0</v>
      </c>
      <c r="I23" s="291"/>
      <c r="J23" s="291">
        <v>7800.91</v>
      </c>
      <c r="K23" s="292">
        <f t="shared" si="2"/>
        <v>7800.91</v>
      </c>
      <c r="L23" s="291"/>
      <c r="M23" s="291">
        <v>13020.19</v>
      </c>
      <c r="N23" s="293">
        <f t="shared" si="3"/>
        <v>13020.19</v>
      </c>
      <c r="O23" s="294">
        <f t="shared" si="4"/>
        <v>456500</v>
      </c>
      <c r="P23" s="295">
        <f t="shared" si="5"/>
        <v>597727.6799999999</v>
      </c>
      <c r="Q23" s="293">
        <f t="shared" si="6"/>
        <v>141227.67999999993</v>
      </c>
      <c r="R23" s="291">
        <v>456500</v>
      </c>
      <c r="S23" s="291">
        <v>515381.72</v>
      </c>
      <c r="T23" s="293">
        <f t="shared" si="7"/>
        <v>58881.71999999997</v>
      </c>
      <c r="U23" s="291"/>
      <c r="V23" s="291"/>
      <c r="W23" s="351">
        <f t="shared" si="8"/>
        <v>0</v>
      </c>
      <c r="X23" s="291"/>
      <c r="Y23" s="291">
        <v>82345.96</v>
      </c>
      <c r="Z23" s="355">
        <f t="shared" si="9"/>
        <v>82345.96</v>
      </c>
      <c r="AA23" s="356"/>
      <c r="AB23" s="357"/>
      <c r="AC23" s="296">
        <f t="shared" si="10"/>
        <v>456500</v>
      </c>
      <c r="AD23" s="189">
        <f t="shared" si="11"/>
        <v>622621.0599999998</v>
      </c>
      <c r="AE23" s="297">
        <f t="shared" si="12"/>
        <v>166121.05999999982</v>
      </c>
      <c r="AF23" s="358">
        <v>456500</v>
      </c>
      <c r="AG23" s="358">
        <v>622621.06</v>
      </c>
      <c r="AH23" s="190">
        <f t="shared" si="13"/>
        <v>0</v>
      </c>
      <c r="AI23" s="190">
        <f t="shared" si="14"/>
        <v>0</v>
      </c>
    </row>
    <row r="24" spans="1:35" s="190" customFormat="1" ht="34.5" customHeight="1">
      <c r="A24" s="289">
        <v>15</v>
      </c>
      <c r="B24" s="290" t="s">
        <v>107</v>
      </c>
      <c r="C24" s="291"/>
      <c r="D24" s="291">
        <v>565.48</v>
      </c>
      <c r="E24" s="351">
        <f t="shared" si="0"/>
        <v>565.48</v>
      </c>
      <c r="F24" s="352"/>
      <c r="G24" s="353"/>
      <c r="H24" s="354">
        <f t="shared" si="1"/>
        <v>0</v>
      </c>
      <c r="I24" s="291"/>
      <c r="J24" s="291">
        <v>98654.53</v>
      </c>
      <c r="K24" s="292">
        <f t="shared" si="2"/>
        <v>98654.53</v>
      </c>
      <c r="L24" s="291"/>
      <c r="M24" s="291"/>
      <c r="N24" s="293">
        <f t="shared" si="3"/>
        <v>0</v>
      </c>
      <c r="O24" s="294">
        <f t="shared" si="4"/>
        <v>0</v>
      </c>
      <c r="P24" s="295">
        <f t="shared" si="5"/>
        <v>0</v>
      </c>
      <c r="Q24" s="293">
        <f t="shared" si="6"/>
        <v>0</v>
      </c>
      <c r="R24" s="291"/>
      <c r="S24" s="291"/>
      <c r="T24" s="293">
        <f t="shared" si="7"/>
        <v>0</v>
      </c>
      <c r="U24" s="291"/>
      <c r="V24" s="291"/>
      <c r="W24" s="351">
        <f t="shared" si="8"/>
        <v>0</v>
      </c>
      <c r="X24" s="291"/>
      <c r="Y24" s="291"/>
      <c r="Z24" s="355">
        <f t="shared" si="9"/>
        <v>0</v>
      </c>
      <c r="AA24" s="356"/>
      <c r="AB24" s="357"/>
      <c r="AC24" s="296">
        <f t="shared" si="10"/>
        <v>0</v>
      </c>
      <c r="AD24" s="189">
        <f t="shared" si="11"/>
        <v>99220.01</v>
      </c>
      <c r="AE24" s="297">
        <f t="shared" si="12"/>
        <v>99220.01</v>
      </c>
      <c r="AF24" s="358"/>
      <c r="AG24" s="358">
        <v>99220.01</v>
      </c>
      <c r="AH24" s="190">
        <f t="shared" si="13"/>
        <v>0</v>
      </c>
      <c r="AI24" s="190">
        <f t="shared" si="14"/>
        <v>0</v>
      </c>
    </row>
    <row r="25" spans="1:35" s="190" customFormat="1" ht="34.5" customHeight="1">
      <c r="A25" s="289">
        <v>16</v>
      </c>
      <c r="B25" s="290" t="s">
        <v>171</v>
      </c>
      <c r="C25" s="291"/>
      <c r="D25" s="291"/>
      <c r="E25" s="351">
        <f t="shared" si="0"/>
        <v>0</v>
      </c>
      <c r="F25" s="352"/>
      <c r="G25" s="353"/>
      <c r="H25" s="354">
        <f t="shared" si="1"/>
        <v>0</v>
      </c>
      <c r="I25" s="291"/>
      <c r="J25" s="291"/>
      <c r="K25" s="292">
        <f t="shared" si="2"/>
        <v>0</v>
      </c>
      <c r="L25" s="291"/>
      <c r="M25" s="291">
        <v>1520.75</v>
      </c>
      <c r="N25" s="293">
        <f t="shared" si="3"/>
        <v>1520.75</v>
      </c>
      <c r="O25" s="294">
        <f t="shared" si="4"/>
        <v>0</v>
      </c>
      <c r="P25" s="295">
        <f t="shared" si="5"/>
        <v>0</v>
      </c>
      <c r="Q25" s="293">
        <f t="shared" si="6"/>
        <v>0</v>
      </c>
      <c r="R25" s="291"/>
      <c r="S25" s="291"/>
      <c r="T25" s="293">
        <f t="shared" si="7"/>
        <v>0</v>
      </c>
      <c r="U25" s="291"/>
      <c r="V25" s="291"/>
      <c r="W25" s="351">
        <f t="shared" si="8"/>
        <v>0</v>
      </c>
      <c r="X25" s="291"/>
      <c r="Y25" s="291"/>
      <c r="Z25" s="355">
        <f t="shared" si="9"/>
        <v>0</v>
      </c>
      <c r="AA25" s="356"/>
      <c r="AB25" s="357"/>
      <c r="AC25" s="296">
        <f t="shared" si="10"/>
        <v>0</v>
      </c>
      <c r="AD25" s="189">
        <f t="shared" si="11"/>
        <v>1520.75</v>
      </c>
      <c r="AE25" s="297">
        <f t="shared" si="12"/>
        <v>1520.75</v>
      </c>
      <c r="AF25" s="358"/>
      <c r="AG25" s="358">
        <v>1520.75</v>
      </c>
      <c r="AH25" s="190">
        <f t="shared" si="13"/>
        <v>0</v>
      </c>
      <c r="AI25" s="190">
        <f t="shared" si="14"/>
        <v>0</v>
      </c>
    </row>
    <row r="26" spans="1:35" s="190" customFormat="1" ht="34.5" customHeight="1">
      <c r="A26" s="289">
        <v>17</v>
      </c>
      <c r="B26" s="290" t="s">
        <v>108</v>
      </c>
      <c r="C26" s="291"/>
      <c r="D26" s="291">
        <v>40.3</v>
      </c>
      <c r="E26" s="351">
        <f t="shared" si="0"/>
        <v>40.3</v>
      </c>
      <c r="F26" s="352"/>
      <c r="G26" s="353"/>
      <c r="H26" s="354">
        <f t="shared" si="1"/>
        <v>0</v>
      </c>
      <c r="I26" s="291"/>
      <c r="J26" s="291"/>
      <c r="K26" s="292">
        <f t="shared" si="2"/>
        <v>0</v>
      </c>
      <c r="L26" s="291"/>
      <c r="M26" s="291"/>
      <c r="N26" s="293">
        <f t="shared" si="3"/>
        <v>0</v>
      </c>
      <c r="O26" s="294">
        <f t="shared" si="4"/>
        <v>0</v>
      </c>
      <c r="P26" s="295">
        <f t="shared" si="5"/>
        <v>0</v>
      </c>
      <c r="Q26" s="293">
        <f t="shared" si="6"/>
        <v>0</v>
      </c>
      <c r="R26" s="291"/>
      <c r="S26" s="291"/>
      <c r="T26" s="293">
        <f t="shared" si="7"/>
        <v>0</v>
      </c>
      <c r="U26" s="291"/>
      <c r="V26" s="291"/>
      <c r="W26" s="351">
        <f t="shared" si="8"/>
        <v>0</v>
      </c>
      <c r="X26" s="291"/>
      <c r="Y26" s="291"/>
      <c r="Z26" s="355">
        <f t="shared" si="9"/>
        <v>0</v>
      </c>
      <c r="AA26" s="356"/>
      <c r="AB26" s="357"/>
      <c r="AC26" s="296">
        <f t="shared" si="10"/>
        <v>0</v>
      </c>
      <c r="AD26" s="189">
        <f t="shared" si="11"/>
        <v>40.3</v>
      </c>
      <c r="AE26" s="297">
        <f t="shared" si="12"/>
        <v>40.3</v>
      </c>
      <c r="AF26" s="358"/>
      <c r="AG26" s="358">
        <v>40.3</v>
      </c>
      <c r="AH26" s="190">
        <f t="shared" si="13"/>
        <v>0</v>
      </c>
      <c r="AI26" s="190">
        <f t="shared" si="14"/>
        <v>0</v>
      </c>
    </row>
    <row r="27" spans="1:35" s="190" customFormat="1" ht="34.5" customHeight="1">
      <c r="A27" s="289">
        <v>18</v>
      </c>
      <c r="B27" s="290" t="s">
        <v>109</v>
      </c>
      <c r="C27" s="291"/>
      <c r="D27" s="291">
        <v>19988.91</v>
      </c>
      <c r="E27" s="351">
        <f t="shared" si="0"/>
        <v>19988.91</v>
      </c>
      <c r="F27" s="352"/>
      <c r="G27" s="353"/>
      <c r="H27" s="354">
        <f t="shared" si="1"/>
        <v>0</v>
      </c>
      <c r="I27" s="291"/>
      <c r="J27" s="291">
        <v>20104.28</v>
      </c>
      <c r="K27" s="292">
        <f t="shared" si="2"/>
        <v>20104.28</v>
      </c>
      <c r="L27" s="291"/>
      <c r="M27" s="291">
        <v>6440.7</v>
      </c>
      <c r="N27" s="293">
        <f t="shared" si="3"/>
        <v>6440.7</v>
      </c>
      <c r="O27" s="294">
        <f t="shared" si="4"/>
        <v>0</v>
      </c>
      <c r="P27" s="295">
        <f t="shared" si="5"/>
        <v>274705.8</v>
      </c>
      <c r="Q27" s="293">
        <f t="shared" si="6"/>
        <v>274705.8</v>
      </c>
      <c r="R27" s="291"/>
      <c r="S27" s="291">
        <v>274705.8</v>
      </c>
      <c r="T27" s="293">
        <f t="shared" si="7"/>
        <v>274705.8</v>
      </c>
      <c r="U27" s="291"/>
      <c r="V27" s="291"/>
      <c r="W27" s="351">
        <f t="shared" si="8"/>
        <v>0</v>
      </c>
      <c r="X27" s="291"/>
      <c r="Y27" s="291"/>
      <c r="Z27" s="355">
        <f t="shared" si="9"/>
        <v>0</v>
      </c>
      <c r="AA27" s="356"/>
      <c r="AB27" s="357"/>
      <c r="AC27" s="296">
        <f t="shared" si="10"/>
        <v>0</v>
      </c>
      <c r="AD27" s="189">
        <f t="shared" si="11"/>
        <v>321239.69</v>
      </c>
      <c r="AE27" s="297">
        <f t="shared" si="12"/>
        <v>321239.69</v>
      </c>
      <c r="AF27" s="358"/>
      <c r="AG27" s="358">
        <v>321239.69</v>
      </c>
      <c r="AH27" s="190">
        <f t="shared" si="13"/>
        <v>0</v>
      </c>
      <c r="AI27" s="190">
        <f t="shared" si="14"/>
        <v>0</v>
      </c>
    </row>
    <row r="28" spans="1:35" s="190" customFormat="1" ht="34.5" customHeight="1">
      <c r="A28" s="289">
        <v>19</v>
      </c>
      <c r="B28" s="290" t="s">
        <v>172</v>
      </c>
      <c r="C28" s="291"/>
      <c r="D28" s="291">
        <v>423.89</v>
      </c>
      <c r="E28" s="351">
        <f t="shared" si="0"/>
        <v>423.89</v>
      </c>
      <c r="F28" s="352"/>
      <c r="G28" s="353"/>
      <c r="H28" s="354">
        <f t="shared" si="1"/>
        <v>0</v>
      </c>
      <c r="I28" s="291"/>
      <c r="J28" s="291"/>
      <c r="K28" s="292">
        <f t="shared" si="2"/>
        <v>0</v>
      </c>
      <c r="L28" s="291"/>
      <c r="M28" s="291">
        <v>8779.86</v>
      </c>
      <c r="N28" s="293">
        <f t="shared" si="3"/>
        <v>8779.86</v>
      </c>
      <c r="O28" s="294">
        <f t="shared" si="4"/>
        <v>0</v>
      </c>
      <c r="P28" s="295">
        <f t="shared" si="5"/>
        <v>0</v>
      </c>
      <c r="Q28" s="293">
        <f t="shared" si="6"/>
        <v>0</v>
      </c>
      <c r="R28" s="291"/>
      <c r="S28" s="291"/>
      <c r="T28" s="293">
        <f t="shared" si="7"/>
        <v>0</v>
      </c>
      <c r="U28" s="291"/>
      <c r="V28" s="291"/>
      <c r="W28" s="351">
        <f t="shared" si="8"/>
        <v>0</v>
      </c>
      <c r="X28" s="291"/>
      <c r="Y28" s="291"/>
      <c r="Z28" s="355">
        <f t="shared" si="9"/>
        <v>0</v>
      </c>
      <c r="AA28" s="356"/>
      <c r="AB28" s="357"/>
      <c r="AC28" s="296">
        <f t="shared" si="10"/>
        <v>0</v>
      </c>
      <c r="AD28" s="189">
        <f t="shared" si="11"/>
        <v>9203.75</v>
      </c>
      <c r="AE28" s="297">
        <f t="shared" si="12"/>
        <v>9203.75</v>
      </c>
      <c r="AF28" s="358"/>
      <c r="AG28" s="358">
        <v>9203.75</v>
      </c>
      <c r="AH28" s="190">
        <f t="shared" si="13"/>
        <v>0</v>
      </c>
      <c r="AI28" s="190">
        <f t="shared" si="14"/>
        <v>0</v>
      </c>
    </row>
    <row r="29" spans="1:35" s="190" customFormat="1" ht="34.5" customHeight="1">
      <c r="A29" s="289">
        <v>20</v>
      </c>
      <c r="B29" s="290" t="s">
        <v>110</v>
      </c>
      <c r="C29" s="291"/>
      <c r="D29" s="291">
        <v>3190.62</v>
      </c>
      <c r="E29" s="351">
        <f t="shared" si="0"/>
        <v>3190.62</v>
      </c>
      <c r="F29" s="352"/>
      <c r="G29" s="353"/>
      <c r="H29" s="354">
        <f t="shared" si="1"/>
        <v>0</v>
      </c>
      <c r="I29" s="291"/>
      <c r="J29" s="291"/>
      <c r="K29" s="292">
        <f t="shared" si="2"/>
        <v>0</v>
      </c>
      <c r="L29" s="291"/>
      <c r="M29" s="291"/>
      <c r="N29" s="293">
        <f t="shared" si="3"/>
        <v>0</v>
      </c>
      <c r="O29" s="294">
        <f t="shared" si="4"/>
        <v>0</v>
      </c>
      <c r="P29" s="295">
        <f t="shared" si="5"/>
        <v>96132.28</v>
      </c>
      <c r="Q29" s="293">
        <f t="shared" si="6"/>
        <v>96132.28</v>
      </c>
      <c r="R29" s="291"/>
      <c r="S29" s="291"/>
      <c r="T29" s="293">
        <f t="shared" si="7"/>
        <v>0</v>
      </c>
      <c r="U29" s="291"/>
      <c r="V29" s="291"/>
      <c r="W29" s="351">
        <f t="shared" si="8"/>
        <v>0</v>
      </c>
      <c r="X29" s="291"/>
      <c r="Y29" s="291">
        <v>96132.28</v>
      </c>
      <c r="Z29" s="355">
        <f t="shared" si="9"/>
        <v>96132.28</v>
      </c>
      <c r="AA29" s="356"/>
      <c r="AB29" s="357"/>
      <c r="AC29" s="296">
        <f t="shared" si="10"/>
        <v>0</v>
      </c>
      <c r="AD29" s="189">
        <f t="shared" si="11"/>
        <v>99322.9</v>
      </c>
      <c r="AE29" s="297">
        <f t="shared" si="12"/>
        <v>99322.9</v>
      </c>
      <c r="AF29" s="358"/>
      <c r="AG29" s="358">
        <v>99322.9</v>
      </c>
      <c r="AH29" s="190">
        <f t="shared" si="13"/>
        <v>0</v>
      </c>
      <c r="AI29" s="190">
        <f t="shared" si="14"/>
        <v>0</v>
      </c>
    </row>
    <row r="30" spans="1:35" s="190" customFormat="1" ht="34.5" customHeight="1">
      <c r="A30" s="289">
        <v>21</v>
      </c>
      <c r="B30" s="290" t="s">
        <v>111</v>
      </c>
      <c r="C30" s="291"/>
      <c r="D30" s="291">
        <v>2573.25</v>
      </c>
      <c r="E30" s="351">
        <f t="shared" si="0"/>
        <v>2573.25</v>
      </c>
      <c r="F30" s="352"/>
      <c r="G30" s="353"/>
      <c r="H30" s="354">
        <f t="shared" si="1"/>
        <v>0</v>
      </c>
      <c r="I30" s="291">
        <v>81000</v>
      </c>
      <c r="J30" s="291">
        <v>98138.63</v>
      </c>
      <c r="K30" s="292">
        <f t="shared" si="2"/>
        <v>17138.630000000005</v>
      </c>
      <c r="L30" s="291"/>
      <c r="M30" s="291"/>
      <c r="N30" s="293">
        <f t="shared" si="3"/>
        <v>0</v>
      </c>
      <c r="O30" s="294">
        <f t="shared" si="4"/>
        <v>0</v>
      </c>
      <c r="P30" s="295">
        <f t="shared" si="5"/>
        <v>0</v>
      </c>
      <c r="Q30" s="293">
        <f t="shared" si="6"/>
        <v>0</v>
      </c>
      <c r="R30" s="291"/>
      <c r="S30" s="291"/>
      <c r="T30" s="293">
        <f t="shared" si="7"/>
        <v>0</v>
      </c>
      <c r="U30" s="291"/>
      <c r="V30" s="291"/>
      <c r="W30" s="351">
        <f t="shared" si="8"/>
        <v>0</v>
      </c>
      <c r="X30" s="291"/>
      <c r="Y30" s="291"/>
      <c r="Z30" s="355">
        <f t="shared" si="9"/>
        <v>0</v>
      </c>
      <c r="AA30" s="356"/>
      <c r="AB30" s="357"/>
      <c r="AC30" s="296">
        <f t="shared" si="10"/>
        <v>81000</v>
      </c>
      <c r="AD30" s="189">
        <f t="shared" si="11"/>
        <v>100711.88</v>
      </c>
      <c r="AE30" s="297">
        <f t="shared" si="12"/>
        <v>19711.880000000005</v>
      </c>
      <c r="AF30" s="358">
        <v>81000</v>
      </c>
      <c r="AG30" s="358">
        <v>100711.88</v>
      </c>
      <c r="AH30" s="190">
        <f t="shared" si="13"/>
        <v>0</v>
      </c>
      <c r="AI30" s="190">
        <f t="shared" si="14"/>
        <v>0</v>
      </c>
    </row>
    <row r="31" spans="1:35" s="190" customFormat="1" ht="34.5" customHeight="1">
      <c r="A31" s="289">
        <v>22</v>
      </c>
      <c r="B31" s="290" t="s">
        <v>173</v>
      </c>
      <c r="C31" s="291"/>
      <c r="D31" s="291">
        <v>1637.71</v>
      </c>
      <c r="E31" s="351">
        <f t="shared" si="0"/>
        <v>1637.71</v>
      </c>
      <c r="F31" s="352"/>
      <c r="G31" s="353"/>
      <c r="H31" s="354">
        <f t="shared" si="1"/>
        <v>0</v>
      </c>
      <c r="I31" s="291"/>
      <c r="J31" s="291"/>
      <c r="K31" s="292">
        <f t="shared" si="2"/>
        <v>0</v>
      </c>
      <c r="L31" s="291"/>
      <c r="M31" s="291"/>
      <c r="N31" s="293">
        <f t="shared" si="3"/>
        <v>0</v>
      </c>
      <c r="O31" s="294">
        <f t="shared" si="4"/>
        <v>115100</v>
      </c>
      <c r="P31" s="295">
        <f t="shared" si="5"/>
        <v>119064.5</v>
      </c>
      <c r="Q31" s="293">
        <f t="shared" si="6"/>
        <v>3964.5</v>
      </c>
      <c r="R31" s="291">
        <v>115100</v>
      </c>
      <c r="S31" s="291">
        <v>119064.5</v>
      </c>
      <c r="T31" s="293">
        <f t="shared" si="7"/>
        <v>3964.5</v>
      </c>
      <c r="U31" s="291"/>
      <c r="V31" s="291"/>
      <c r="W31" s="351">
        <f t="shared" si="8"/>
        <v>0</v>
      </c>
      <c r="X31" s="291"/>
      <c r="Y31" s="291"/>
      <c r="Z31" s="355">
        <f t="shared" si="9"/>
        <v>0</v>
      </c>
      <c r="AA31" s="356"/>
      <c r="AB31" s="357"/>
      <c r="AC31" s="296">
        <f t="shared" si="10"/>
        <v>115100</v>
      </c>
      <c r="AD31" s="189">
        <f t="shared" si="11"/>
        <v>120702.21</v>
      </c>
      <c r="AE31" s="297">
        <f t="shared" si="12"/>
        <v>5602.210000000006</v>
      </c>
      <c r="AF31" s="358">
        <v>115100</v>
      </c>
      <c r="AG31" s="358">
        <v>120702.21</v>
      </c>
      <c r="AH31" s="190">
        <f t="shared" si="13"/>
        <v>0</v>
      </c>
      <c r="AI31" s="190">
        <f t="shared" si="14"/>
        <v>0</v>
      </c>
    </row>
    <row r="32" spans="1:35" s="190" customFormat="1" ht="34.5" customHeight="1">
      <c r="A32" s="289">
        <v>23</v>
      </c>
      <c r="B32" s="290" t="s">
        <v>175</v>
      </c>
      <c r="C32" s="291"/>
      <c r="D32" s="291">
        <v>795.09</v>
      </c>
      <c r="E32" s="351">
        <f t="shared" si="0"/>
        <v>795.09</v>
      </c>
      <c r="F32" s="352"/>
      <c r="G32" s="353"/>
      <c r="H32" s="354">
        <f t="shared" si="1"/>
        <v>0</v>
      </c>
      <c r="I32" s="291"/>
      <c r="J32" s="291"/>
      <c r="K32" s="292">
        <f t="shared" si="2"/>
        <v>0</v>
      </c>
      <c r="L32" s="291"/>
      <c r="M32" s="291"/>
      <c r="N32" s="293">
        <f t="shared" si="3"/>
        <v>0</v>
      </c>
      <c r="O32" s="294">
        <f t="shared" si="4"/>
        <v>0</v>
      </c>
      <c r="P32" s="295">
        <f t="shared" si="5"/>
        <v>0</v>
      </c>
      <c r="Q32" s="293">
        <f t="shared" si="6"/>
        <v>0</v>
      </c>
      <c r="R32" s="291"/>
      <c r="S32" s="291"/>
      <c r="T32" s="293">
        <f t="shared" si="7"/>
        <v>0</v>
      </c>
      <c r="U32" s="291"/>
      <c r="V32" s="291"/>
      <c r="W32" s="351">
        <f t="shared" si="8"/>
        <v>0</v>
      </c>
      <c r="X32" s="291"/>
      <c r="Y32" s="291"/>
      <c r="Z32" s="355">
        <f t="shared" si="9"/>
        <v>0</v>
      </c>
      <c r="AA32" s="356"/>
      <c r="AB32" s="357"/>
      <c r="AC32" s="296">
        <f t="shared" si="10"/>
        <v>0</v>
      </c>
      <c r="AD32" s="189">
        <f t="shared" si="11"/>
        <v>795.09</v>
      </c>
      <c r="AE32" s="297">
        <f t="shared" si="12"/>
        <v>795.09</v>
      </c>
      <c r="AF32" s="358"/>
      <c r="AG32" s="358">
        <v>795.09</v>
      </c>
      <c r="AH32" s="190">
        <f t="shared" si="13"/>
        <v>0</v>
      </c>
      <c r="AI32" s="190">
        <f t="shared" si="14"/>
        <v>0</v>
      </c>
    </row>
    <row r="33" spans="1:35" s="190" customFormat="1" ht="34.5" customHeight="1">
      <c r="A33" s="289">
        <v>24</v>
      </c>
      <c r="B33" s="290" t="s">
        <v>112</v>
      </c>
      <c r="C33" s="291"/>
      <c r="D33" s="291">
        <v>96.29</v>
      </c>
      <c r="E33" s="351">
        <f t="shared" si="0"/>
        <v>96.29</v>
      </c>
      <c r="F33" s="352"/>
      <c r="G33" s="353"/>
      <c r="H33" s="354">
        <f t="shared" si="1"/>
        <v>0</v>
      </c>
      <c r="I33" s="291"/>
      <c r="J33" s="291"/>
      <c r="K33" s="292">
        <f t="shared" si="2"/>
        <v>0</v>
      </c>
      <c r="L33" s="291"/>
      <c r="M33" s="291"/>
      <c r="N33" s="293">
        <f t="shared" si="3"/>
        <v>0</v>
      </c>
      <c r="O33" s="294">
        <f t="shared" si="4"/>
        <v>0</v>
      </c>
      <c r="P33" s="295">
        <f t="shared" si="5"/>
        <v>0</v>
      </c>
      <c r="Q33" s="293">
        <f t="shared" si="6"/>
        <v>0</v>
      </c>
      <c r="R33" s="291"/>
      <c r="S33" s="291"/>
      <c r="T33" s="293">
        <f t="shared" si="7"/>
        <v>0</v>
      </c>
      <c r="U33" s="291"/>
      <c r="V33" s="291"/>
      <c r="W33" s="351">
        <f t="shared" si="8"/>
        <v>0</v>
      </c>
      <c r="X33" s="291"/>
      <c r="Y33" s="291"/>
      <c r="Z33" s="355">
        <f t="shared" si="9"/>
        <v>0</v>
      </c>
      <c r="AA33" s="356"/>
      <c r="AB33" s="357"/>
      <c r="AC33" s="296">
        <f t="shared" si="10"/>
        <v>0</v>
      </c>
      <c r="AD33" s="189">
        <f t="shared" si="11"/>
        <v>96.29</v>
      </c>
      <c r="AE33" s="297">
        <f t="shared" si="12"/>
        <v>96.29</v>
      </c>
      <c r="AF33" s="358"/>
      <c r="AG33" s="358">
        <v>96.29</v>
      </c>
      <c r="AH33" s="190">
        <f t="shared" si="13"/>
        <v>0</v>
      </c>
      <c r="AI33" s="190">
        <f t="shared" si="14"/>
        <v>0</v>
      </c>
    </row>
    <row r="34" spans="1:35" s="190" customFormat="1" ht="34.5" customHeight="1">
      <c r="A34" s="289">
        <v>25</v>
      </c>
      <c r="B34" s="290" t="s">
        <v>237</v>
      </c>
      <c r="C34" s="291"/>
      <c r="D34" s="291"/>
      <c r="E34" s="351">
        <f t="shared" si="0"/>
        <v>0</v>
      </c>
      <c r="F34" s="352"/>
      <c r="G34" s="353"/>
      <c r="H34" s="354">
        <f t="shared" si="1"/>
        <v>0</v>
      </c>
      <c r="I34" s="291"/>
      <c r="J34" s="291"/>
      <c r="K34" s="292">
        <f t="shared" si="2"/>
        <v>0</v>
      </c>
      <c r="L34" s="291"/>
      <c r="M34" s="291"/>
      <c r="N34" s="293">
        <f t="shared" si="3"/>
        <v>0</v>
      </c>
      <c r="O34" s="294">
        <f t="shared" si="4"/>
        <v>0</v>
      </c>
      <c r="P34" s="295">
        <f t="shared" si="5"/>
        <v>0</v>
      </c>
      <c r="Q34" s="293">
        <f t="shared" si="6"/>
        <v>0</v>
      </c>
      <c r="R34" s="291"/>
      <c r="S34" s="291"/>
      <c r="T34" s="293">
        <f t="shared" si="7"/>
        <v>0</v>
      </c>
      <c r="U34" s="291"/>
      <c r="V34" s="291"/>
      <c r="W34" s="351">
        <f t="shared" si="8"/>
        <v>0</v>
      </c>
      <c r="X34" s="291"/>
      <c r="Y34" s="291"/>
      <c r="Z34" s="355">
        <f t="shared" si="9"/>
        <v>0</v>
      </c>
      <c r="AA34" s="356"/>
      <c r="AB34" s="357"/>
      <c r="AC34" s="296">
        <f t="shared" si="10"/>
        <v>0</v>
      </c>
      <c r="AD34" s="189">
        <f t="shared" si="11"/>
        <v>0</v>
      </c>
      <c r="AE34" s="297">
        <f t="shared" si="12"/>
        <v>0</v>
      </c>
      <c r="AF34" s="358"/>
      <c r="AG34" s="358"/>
      <c r="AH34" s="190">
        <f t="shared" si="13"/>
        <v>0</v>
      </c>
      <c r="AI34" s="190">
        <f t="shared" si="14"/>
        <v>0</v>
      </c>
    </row>
    <row r="35" spans="1:35" s="190" customFormat="1" ht="34.5" customHeight="1">
      <c r="A35" s="289">
        <v>26</v>
      </c>
      <c r="B35" s="290" t="s">
        <v>113</v>
      </c>
      <c r="C35" s="291"/>
      <c r="D35" s="291">
        <v>189.63</v>
      </c>
      <c r="E35" s="351">
        <f t="shared" si="0"/>
        <v>189.63</v>
      </c>
      <c r="F35" s="352"/>
      <c r="G35" s="353"/>
      <c r="H35" s="354">
        <f t="shared" si="1"/>
        <v>0</v>
      </c>
      <c r="I35" s="291"/>
      <c r="J35" s="291"/>
      <c r="K35" s="292">
        <f t="shared" si="2"/>
        <v>0</v>
      </c>
      <c r="L35" s="291"/>
      <c r="M35" s="291"/>
      <c r="N35" s="293">
        <f t="shared" si="3"/>
        <v>0</v>
      </c>
      <c r="O35" s="294">
        <f t="shared" si="4"/>
        <v>0</v>
      </c>
      <c r="P35" s="295">
        <f t="shared" si="5"/>
        <v>3108.83</v>
      </c>
      <c r="Q35" s="293">
        <f t="shared" si="6"/>
        <v>3108.83</v>
      </c>
      <c r="R35" s="291"/>
      <c r="S35" s="291"/>
      <c r="T35" s="293">
        <f t="shared" si="7"/>
        <v>0</v>
      </c>
      <c r="U35" s="291"/>
      <c r="V35" s="291"/>
      <c r="W35" s="351">
        <f t="shared" si="8"/>
        <v>0</v>
      </c>
      <c r="X35" s="291"/>
      <c r="Y35" s="291">
        <v>3108.83</v>
      </c>
      <c r="Z35" s="355">
        <f t="shared" si="9"/>
        <v>3108.83</v>
      </c>
      <c r="AA35" s="356"/>
      <c r="AB35" s="357"/>
      <c r="AC35" s="296">
        <f t="shared" si="10"/>
        <v>0</v>
      </c>
      <c r="AD35" s="189">
        <f t="shared" si="11"/>
        <v>3298.46</v>
      </c>
      <c r="AE35" s="297">
        <f t="shared" si="12"/>
        <v>3298.46</v>
      </c>
      <c r="AF35" s="358"/>
      <c r="AG35" s="358">
        <v>3298.46</v>
      </c>
      <c r="AH35" s="190">
        <f t="shared" si="13"/>
        <v>0</v>
      </c>
      <c r="AI35" s="190">
        <f t="shared" si="14"/>
        <v>0</v>
      </c>
    </row>
    <row r="36" spans="1:35" s="190" customFormat="1" ht="34.5" customHeight="1">
      <c r="A36" s="289">
        <v>27</v>
      </c>
      <c r="B36" s="290" t="s">
        <v>114</v>
      </c>
      <c r="C36" s="291">
        <v>11000</v>
      </c>
      <c r="D36" s="291">
        <v>9551.73</v>
      </c>
      <c r="E36" s="351">
        <f t="shared" si="0"/>
        <v>-1448.2700000000004</v>
      </c>
      <c r="F36" s="352"/>
      <c r="G36" s="353"/>
      <c r="H36" s="354">
        <f t="shared" si="1"/>
        <v>0</v>
      </c>
      <c r="I36" s="291">
        <v>100000</v>
      </c>
      <c r="J36" s="291">
        <v>537153.8</v>
      </c>
      <c r="K36" s="292">
        <f t="shared" si="2"/>
        <v>437153.80000000005</v>
      </c>
      <c r="L36" s="291"/>
      <c r="M36" s="291">
        <v>85.91</v>
      </c>
      <c r="N36" s="293">
        <f t="shared" si="3"/>
        <v>85.91</v>
      </c>
      <c r="O36" s="294">
        <f t="shared" si="4"/>
        <v>5813300</v>
      </c>
      <c r="P36" s="295">
        <f t="shared" si="5"/>
        <v>5933344.76</v>
      </c>
      <c r="Q36" s="293">
        <f t="shared" si="6"/>
        <v>120044.75999999978</v>
      </c>
      <c r="R36" s="291">
        <v>5470000</v>
      </c>
      <c r="S36" s="291">
        <v>5561926.01</v>
      </c>
      <c r="T36" s="293">
        <f t="shared" si="7"/>
        <v>91926.00999999978</v>
      </c>
      <c r="U36" s="291">
        <v>103500</v>
      </c>
      <c r="V36" s="291">
        <v>103550.55</v>
      </c>
      <c r="W36" s="351">
        <f t="shared" si="8"/>
        <v>50.55000000000291</v>
      </c>
      <c r="X36" s="291">
        <v>239800</v>
      </c>
      <c r="Y36" s="291">
        <v>267868.2</v>
      </c>
      <c r="Z36" s="355">
        <f t="shared" si="9"/>
        <v>28068.20000000001</v>
      </c>
      <c r="AA36" s="356"/>
      <c r="AB36" s="357"/>
      <c r="AC36" s="296">
        <f t="shared" si="10"/>
        <v>5924300</v>
      </c>
      <c r="AD36" s="189">
        <f t="shared" si="11"/>
        <v>6480136.2</v>
      </c>
      <c r="AE36" s="297">
        <f t="shared" si="12"/>
        <v>555836.2000000002</v>
      </c>
      <c r="AF36" s="358">
        <v>5924300</v>
      </c>
      <c r="AG36" s="358">
        <v>6480136.2</v>
      </c>
      <c r="AH36" s="190">
        <f t="shared" si="13"/>
        <v>0</v>
      </c>
      <c r="AI36" s="190">
        <f t="shared" si="14"/>
        <v>0</v>
      </c>
    </row>
    <row r="37" spans="1:35" s="190" customFormat="1" ht="34.5" customHeight="1">
      <c r="A37" s="289">
        <v>28</v>
      </c>
      <c r="B37" s="290" t="s">
        <v>115</v>
      </c>
      <c r="C37" s="291"/>
      <c r="D37" s="291">
        <v>1962.98</v>
      </c>
      <c r="E37" s="351">
        <f t="shared" si="0"/>
        <v>1962.98</v>
      </c>
      <c r="F37" s="352"/>
      <c r="G37" s="353"/>
      <c r="H37" s="354">
        <f t="shared" si="1"/>
        <v>0</v>
      </c>
      <c r="I37" s="291"/>
      <c r="J37" s="291"/>
      <c r="K37" s="292">
        <f t="shared" si="2"/>
        <v>0</v>
      </c>
      <c r="L37" s="291"/>
      <c r="M37" s="291">
        <v>10128.16</v>
      </c>
      <c r="N37" s="293">
        <f t="shared" si="3"/>
        <v>10128.16</v>
      </c>
      <c r="O37" s="294">
        <f t="shared" si="4"/>
        <v>0</v>
      </c>
      <c r="P37" s="295">
        <f t="shared" si="5"/>
        <v>77396.96</v>
      </c>
      <c r="Q37" s="293">
        <f t="shared" si="6"/>
        <v>77396.96</v>
      </c>
      <c r="R37" s="291"/>
      <c r="S37" s="291">
        <v>77396.96</v>
      </c>
      <c r="T37" s="293">
        <f t="shared" si="7"/>
        <v>77396.96</v>
      </c>
      <c r="U37" s="291"/>
      <c r="V37" s="291"/>
      <c r="W37" s="351">
        <f t="shared" si="8"/>
        <v>0</v>
      </c>
      <c r="X37" s="291"/>
      <c r="Y37" s="291"/>
      <c r="Z37" s="355">
        <f t="shared" si="9"/>
        <v>0</v>
      </c>
      <c r="AA37" s="356"/>
      <c r="AB37" s="357"/>
      <c r="AC37" s="296">
        <f t="shared" si="10"/>
        <v>0</v>
      </c>
      <c r="AD37" s="189">
        <f t="shared" si="11"/>
        <v>89488.1</v>
      </c>
      <c r="AE37" s="297">
        <f t="shared" si="12"/>
        <v>89488.1</v>
      </c>
      <c r="AF37" s="358"/>
      <c r="AG37" s="358">
        <v>89488.1</v>
      </c>
      <c r="AH37" s="190">
        <f t="shared" si="13"/>
        <v>0</v>
      </c>
      <c r="AI37" s="190">
        <f t="shared" si="14"/>
        <v>0</v>
      </c>
    </row>
    <row r="38" spans="1:35" s="190" customFormat="1" ht="34.5" customHeight="1">
      <c r="A38" s="289">
        <v>29</v>
      </c>
      <c r="B38" s="290" t="s">
        <v>116</v>
      </c>
      <c r="C38" s="291">
        <v>154300</v>
      </c>
      <c r="D38" s="291">
        <v>279767.25</v>
      </c>
      <c r="E38" s="351">
        <f t="shared" si="0"/>
        <v>125467.25</v>
      </c>
      <c r="F38" s="352"/>
      <c r="G38" s="353"/>
      <c r="H38" s="354">
        <f t="shared" si="1"/>
        <v>0</v>
      </c>
      <c r="I38" s="291"/>
      <c r="J38" s="291"/>
      <c r="K38" s="292">
        <f t="shared" si="2"/>
        <v>0</v>
      </c>
      <c r="L38" s="291"/>
      <c r="M38" s="291"/>
      <c r="N38" s="293">
        <f t="shared" si="3"/>
        <v>0</v>
      </c>
      <c r="O38" s="294">
        <f t="shared" si="4"/>
        <v>0</v>
      </c>
      <c r="P38" s="295">
        <f t="shared" si="5"/>
        <v>0</v>
      </c>
      <c r="Q38" s="293">
        <f t="shared" si="6"/>
        <v>0</v>
      </c>
      <c r="R38" s="291"/>
      <c r="S38" s="291"/>
      <c r="T38" s="293">
        <f t="shared" si="7"/>
        <v>0</v>
      </c>
      <c r="U38" s="291"/>
      <c r="V38" s="291"/>
      <c r="W38" s="351">
        <f t="shared" si="8"/>
        <v>0</v>
      </c>
      <c r="X38" s="291"/>
      <c r="Y38" s="291"/>
      <c r="Z38" s="355">
        <f t="shared" si="9"/>
        <v>0</v>
      </c>
      <c r="AA38" s="356"/>
      <c r="AB38" s="357"/>
      <c r="AC38" s="296">
        <f t="shared" si="10"/>
        <v>154300</v>
      </c>
      <c r="AD38" s="189">
        <f t="shared" si="11"/>
        <v>279767.25</v>
      </c>
      <c r="AE38" s="297">
        <f t="shared" si="12"/>
        <v>125467.25</v>
      </c>
      <c r="AF38" s="358">
        <v>154300</v>
      </c>
      <c r="AG38" s="358">
        <v>279767.25</v>
      </c>
      <c r="AH38" s="190">
        <f t="shared" si="13"/>
        <v>0</v>
      </c>
      <c r="AI38" s="190">
        <f t="shared" si="14"/>
        <v>0</v>
      </c>
    </row>
    <row r="39" spans="1:35" s="190" customFormat="1" ht="34.5" customHeight="1" thickBot="1">
      <c r="A39" s="298">
        <v>30</v>
      </c>
      <c r="B39" s="299" t="s">
        <v>174</v>
      </c>
      <c r="C39" s="291"/>
      <c r="D39" s="291"/>
      <c r="E39" s="359">
        <f t="shared" si="0"/>
        <v>0</v>
      </c>
      <c r="F39" s="360"/>
      <c r="G39" s="361"/>
      <c r="H39" s="362">
        <f t="shared" si="1"/>
        <v>0</v>
      </c>
      <c r="I39" s="291"/>
      <c r="J39" s="291"/>
      <c r="K39" s="300">
        <f t="shared" si="2"/>
        <v>0</v>
      </c>
      <c r="L39" s="291"/>
      <c r="M39" s="291"/>
      <c r="N39" s="301">
        <f t="shared" si="3"/>
        <v>0</v>
      </c>
      <c r="O39" s="302">
        <f t="shared" si="4"/>
        <v>0</v>
      </c>
      <c r="P39" s="303">
        <f t="shared" si="5"/>
        <v>0</v>
      </c>
      <c r="Q39" s="301">
        <f t="shared" si="6"/>
        <v>0</v>
      </c>
      <c r="R39" s="291"/>
      <c r="S39" s="291"/>
      <c r="T39" s="301">
        <f t="shared" si="7"/>
        <v>0</v>
      </c>
      <c r="U39" s="291"/>
      <c r="V39" s="291"/>
      <c r="W39" s="359">
        <f t="shared" si="8"/>
        <v>0</v>
      </c>
      <c r="X39" s="291"/>
      <c r="Y39" s="291"/>
      <c r="Z39" s="363">
        <f t="shared" si="9"/>
        <v>0</v>
      </c>
      <c r="AA39" s="364"/>
      <c r="AB39" s="365"/>
      <c r="AC39" s="304">
        <f t="shared" si="10"/>
        <v>0</v>
      </c>
      <c r="AD39" s="305">
        <f t="shared" si="11"/>
        <v>0</v>
      </c>
      <c r="AE39" s="306">
        <f t="shared" si="12"/>
        <v>0</v>
      </c>
      <c r="AF39" s="358"/>
      <c r="AG39" s="358"/>
      <c r="AH39" s="190">
        <f t="shared" si="13"/>
        <v>0</v>
      </c>
      <c r="AI39" s="190">
        <f t="shared" si="14"/>
        <v>0</v>
      </c>
    </row>
    <row r="40" spans="1:35" s="190" customFormat="1" ht="34.5" customHeight="1" thickBot="1">
      <c r="A40" s="525" t="s">
        <v>242</v>
      </c>
      <c r="B40" s="526"/>
      <c r="C40" s="307">
        <f aca="true" t="shared" si="15" ref="C40:J40">SUM(C10:C39)</f>
        <v>166162</v>
      </c>
      <c r="D40" s="308">
        <f t="shared" si="15"/>
        <v>339344.43</v>
      </c>
      <c r="E40" s="309">
        <f t="shared" si="15"/>
        <v>173182.43</v>
      </c>
      <c r="F40" s="366">
        <f t="shared" si="15"/>
        <v>0</v>
      </c>
      <c r="G40" s="367">
        <f t="shared" si="15"/>
        <v>0</v>
      </c>
      <c r="H40" s="367">
        <f t="shared" si="15"/>
        <v>0</v>
      </c>
      <c r="I40" s="367">
        <f t="shared" si="15"/>
        <v>285000</v>
      </c>
      <c r="J40" s="367">
        <f t="shared" si="15"/>
        <v>1213928.54</v>
      </c>
      <c r="K40" s="310">
        <f t="shared" si="2"/>
        <v>928928.54</v>
      </c>
      <c r="L40" s="311">
        <f>SUM(L10:L39)</f>
        <v>9729</v>
      </c>
      <c r="M40" s="312">
        <f>SUM(M10:M39)</f>
        <v>55959.34</v>
      </c>
      <c r="N40" s="313">
        <f>SUM(N10:N39)</f>
        <v>46230.34000000001</v>
      </c>
      <c r="O40" s="311">
        <f t="shared" si="4"/>
        <v>12192820</v>
      </c>
      <c r="P40" s="312">
        <f t="shared" si="5"/>
        <v>14433678.110000001</v>
      </c>
      <c r="Q40" s="313">
        <f t="shared" si="6"/>
        <v>2240858.1100000013</v>
      </c>
      <c r="R40" s="368">
        <f>SUM(R10:R39)</f>
        <v>9349520</v>
      </c>
      <c r="S40" s="367">
        <f>SUM(S10:S39)</f>
        <v>9608428.940000001</v>
      </c>
      <c r="T40" s="313">
        <f t="shared" si="7"/>
        <v>258908.94000000134</v>
      </c>
      <c r="U40" s="368">
        <f>SUM(U10:U39)</f>
        <v>2603500</v>
      </c>
      <c r="V40" s="367">
        <f>SUM(V10:V39)</f>
        <v>4272805.5</v>
      </c>
      <c r="W40" s="369">
        <f>SUM(W10:W39)</f>
        <v>1669305.5</v>
      </c>
      <c r="X40" s="368">
        <f>SUM(X10:X39)</f>
        <v>239800</v>
      </c>
      <c r="Y40" s="367">
        <f>SUM(Y10:Y39)</f>
        <v>552443.67</v>
      </c>
      <c r="Z40" s="370">
        <f t="shared" si="9"/>
        <v>312643.67000000004</v>
      </c>
      <c r="AA40" s="366">
        <f aca="true" t="shared" si="16" ref="AA40:AI40">SUM(AA10:AA39)</f>
        <v>0</v>
      </c>
      <c r="AB40" s="371">
        <f t="shared" si="16"/>
        <v>0</v>
      </c>
      <c r="AC40" s="311">
        <f t="shared" si="16"/>
        <v>12653711</v>
      </c>
      <c r="AD40" s="312">
        <f t="shared" si="16"/>
        <v>16042910.42</v>
      </c>
      <c r="AE40" s="313">
        <f t="shared" si="16"/>
        <v>3389199.419999999</v>
      </c>
      <c r="AF40" s="313">
        <f t="shared" si="16"/>
        <v>12653711</v>
      </c>
      <c r="AG40" s="313">
        <f t="shared" si="16"/>
        <v>16042910.42</v>
      </c>
      <c r="AH40" s="313">
        <f t="shared" si="16"/>
        <v>0</v>
      </c>
      <c r="AI40" s="313">
        <f t="shared" si="16"/>
        <v>0</v>
      </c>
    </row>
    <row r="41" spans="3:31" ht="20.25"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3"/>
      <c r="AD41" s="372"/>
      <c r="AE41" s="372"/>
    </row>
    <row r="42" spans="3:31" ht="20.25"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4"/>
      <c r="AE42" s="374"/>
    </row>
    <row r="43" spans="3:31" ht="20.25"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</row>
    <row r="44" spans="3:31" ht="20.25"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</row>
    <row r="45" spans="3:31" ht="20.25"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</row>
    <row r="46" spans="3:31" ht="20.25"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</row>
    <row r="47" spans="3:31" ht="20.25"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</row>
    <row r="48" spans="3:31" ht="20.25"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</row>
    <row r="49" spans="3:31" ht="20.25"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</row>
    <row r="50" spans="3:31" ht="20.25"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</row>
    <row r="51" spans="3:31" ht="20.25"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</row>
    <row r="52" spans="3:31" ht="20.25"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</row>
    <row r="53" spans="3:31" ht="20.25"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</row>
    <row r="54" spans="3:31" ht="20.25"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</row>
  </sheetData>
  <sheetProtection/>
  <mergeCells count="24">
    <mergeCell ref="B6:B9"/>
    <mergeCell ref="R7:T7"/>
    <mergeCell ref="I8:K8"/>
    <mergeCell ref="R8:T8"/>
    <mergeCell ref="F6:H7"/>
    <mergeCell ref="F8:H8"/>
    <mergeCell ref="AC6:AE8"/>
    <mergeCell ref="AA8:AB8"/>
    <mergeCell ref="X8:Z8"/>
    <mergeCell ref="I6:K7"/>
    <mergeCell ref="AA6:AB7"/>
    <mergeCell ref="R6:Z6"/>
    <mergeCell ref="X7:Z7"/>
    <mergeCell ref="U8:W8"/>
    <mergeCell ref="A40:B40"/>
    <mergeCell ref="C2:V2"/>
    <mergeCell ref="C3:V3"/>
    <mergeCell ref="C6:E7"/>
    <mergeCell ref="C8:E8"/>
    <mergeCell ref="L6:N7"/>
    <mergeCell ref="L8:N8"/>
    <mergeCell ref="O6:Q8"/>
    <mergeCell ref="U7:W7"/>
    <mergeCell ref="A6:A9"/>
  </mergeCells>
  <printOptions/>
  <pageMargins left="0" right="0" top="0.3937007874015748" bottom="0" header="0" footer="0"/>
  <pageSetup fitToWidth="2" horizontalDpi="600" verticalDpi="600" orientation="landscape" paperSize="9" scale="37" r:id="rId1"/>
  <colBreaks count="1" manualBreakCount="1">
    <brk id="17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H507"/>
  <sheetViews>
    <sheetView view="pageBreakPreview" zoomScaleNormal="80" zoomScaleSheetLayoutView="100" zoomScalePageLayoutView="0" workbookViewId="0" topLeftCell="A16">
      <selection activeCell="G10" sqref="G10"/>
    </sheetView>
  </sheetViews>
  <sheetFormatPr defaultColWidth="9.00390625" defaultRowHeight="12.75"/>
  <cols>
    <col min="1" max="1" width="5.625" style="18" customWidth="1"/>
    <col min="2" max="2" width="58.25390625" style="18" customWidth="1"/>
    <col min="3" max="3" width="17.875" style="19" customWidth="1"/>
    <col min="4" max="4" width="20.75390625" style="19" customWidth="1"/>
    <col min="5" max="5" width="20.875" style="0" customWidth="1"/>
    <col min="6" max="6" width="20.25390625" style="0" customWidth="1"/>
    <col min="7" max="7" width="21.00390625" style="0" customWidth="1"/>
    <col min="8" max="8" width="21.25390625" style="461" customWidth="1"/>
    <col min="9" max="9" width="15.25390625" style="0" customWidth="1"/>
    <col min="10" max="10" width="17.25390625" style="0" customWidth="1"/>
    <col min="11" max="11" width="14.625" style="0" customWidth="1"/>
    <col min="12" max="12" width="11.875" style="0" customWidth="1"/>
    <col min="13" max="13" width="12.625" style="0" customWidth="1"/>
    <col min="27" max="27" width="11.00390625" style="0" customWidth="1"/>
  </cols>
  <sheetData>
    <row r="1" spans="8:16" ht="18.75">
      <c r="H1" s="590" t="s">
        <v>58</v>
      </c>
      <c r="I1" s="590"/>
      <c r="J1" s="94"/>
      <c r="K1" s="27"/>
      <c r="L1" s="585"/>
      <c r="M1" s="585"/>
      <c r="N1" s="27"/>
      <c r="O1" s="27"/>
      <c r="P1" s="27"/>
    </row>
    <row r="2" spans="8:16" ht="18">
      <c r="H2" s="447"/>
      <c r="I2" s="20"/>
      <c r="J2" s="96"/>
      <c r="K2" s="27"/>
      <c r="L2" s="95"/>
      <c r="M2" s="95"/>
      <c r="N2" s="27"/>
      <c r="O2" s="27"/>
      <c r="P2" s="27"/>
    </row>
    <row r="3" spans="1:86" ht="18.75">
      <c r="A3" s="584" t="s">
        <v>274</v>
      </c>
      <c r="B3" s="584"/>
      <c r="C3" s="584"/>
      <c r="D3" s="584"/>
      <c r="E3" s="584"/>
      <c r="F3" s="584"/>
      <c r="G3" s="584"/>
      <c r="H3" s="584"/>
      <c r="I3" s="584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579"/>
      <c r="X3" s="579"/>
      <c r="Y3" s="579"/>
      <c r="Z3" s="579"/>
      <c r="AA3" s="25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</row>
    <row r="4" spans="1:86" ht="18.75">
      <c r="A4" s="21"/>
      <c r="B4" s="21"/>
      <c r="C4" s="21"/>
      <c r="D4" s="21"/>
      <c r="E4" s="21"/>
      <c r="F4" s="21"/>
      <c r="G4" s="21"/>
      <c r="H4" s="448"/>
      <c r="I4" s="21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4"/>
      <c r="X4" s="24"/>
      <c r="Y4" s="24"/>
      <c r="Z4" s="24"/>
      <c r="AA4" s="25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</row>
    <row r="5" spans="1:86" ht="22.5" customHeight="1" thickBot="1">
      <c r="A5" s="28"/>
      <c r="B5" s="29"/>
      <c r="C5" s="29"/>
      <c r="D5" s="29"/>
      <c r="E5" s="580"/>
      <c r="F5" s="580"/>
      <c r="G5" s="29"/>
      <c r="H5" s="449"/>
      <c r="I5" s="29" t="s">
        <v>0</v>
      </c>
      <c r="J5" s="29"/>
      <c r="K5" s="29"/>
      <c r="L5" s="29"/>
      <c r="M5" s="29"/>
      <c r="N5" s="30"/>
      <c r="O5" s="30"/>
      <c r="P5" s="30"/>
      <c r="Q5" s="30"/>
      <c r="R5" s="30"/>
      <c r="S5" s="30"/>
      <c r="T5" s="30"/>
      <c r="U5" s="30"/>
      <c r="V5" s="30"/>
      <c r="W5" s="24"/>
      <c r="X5" s="24"/>
      <c r="Y5" s="24"/>
      <c r="Z5" s="24"/>
      <c r="AA5" s="25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</row>
    <row r="6" spans="1:86" ht="55.5" customHeight="1">
      <c r="A6" s="588" t="s">
        <v>23</v>
      </c>
      <c r="B6" s="586" t="s">
        <v>204</v>
      </c>
      <c r="C6" s="581" t="s">
        <v>177</v>
      </c>
      <c r="D6" s="581" t="s">
        <v>26</v>
      </c>
      <c r="E6" s="581"/>
      <c r="F6" s="581"/>
      <c r="G6" s="581" t="s">
        <v>27</v>
      </c>
      <c r="H6" s="581"/>
      <c r="I6" s="583"/>
      <c r="J6" s="31"/>
      <c r="K6" s="31"/>
      <c r="L6" s="31"/>
      <c r="M6" s="31"/>
      <c r="N6" s="32"/>
      <c r="O6" s="32"/>
      <c r="P6" s="32"/>
      <c r="Q6" s="32"/>
      <c r="R6" s="32"/>
      <c r="S6" s="33"/>
      <c r="T6" s="33"/>
      <c r="U6" s="33"/>
      <c r="V6" s="3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5"/>
      <c r="AJ6" s="35"/>
      <c r="AK6" s="35"/>
      <c r="AL6" s="35"/>
      <c r="AM6" s="26"/>
      <c r="AN6" s="26"/>
      <c r="AO6" s="26"/>
      <c r="AP6" s="26"/>
      <c r="AQ6" s="26"/>
      <c r="AR6" s="26"/>
      <c r="AS6" s="26"/>
      <c r="AT6" s="26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</row>
    <row r="7" spans="1:86" ht="72.75" customHeight="1" thickBot="1">
      <c r="A7" s="589"/>
      <c r="B7" s="587"/>
      <c r="C7" s="582"/>
      <c r="D7" s="36" t="s">
        <v>28</v>
      </c>
      <c r="E7" s="36" t="s">
        <v>29</v>
      </c>
      <c r="F7" s="36" t="s">
        <v>1</v>
      </c>
      <c r="G7" s="36" t="s">
        <v>28</v>
      </c>
      <c r="H7" s="450" t="s">
        <v>29</v>
      </c>
      <c r="I7" s="37" t="s">
        <v>1</v>
      </c>
      <c r="J7" s="38"/>
      <c r="K7" s="38"/>
      <c r="L7" s="38"/>
      <c r="M7" s="38"/>
      <c r="N7" s="32"/>
      <c r="O7" s="32"/>
      <c r="P7" s="32"/>
      <c r="Q7" s="32"/>
      <c r="R7" s="32"/>
      <c r="S7" s="33"/>
      <c r="T7" s="33"/>
      <c r="U7" s="33"/>
      <c r="V7" s="33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5"/>
      <c r="AI7" s="35"/>
      <c r="AJ7" s="35"/>
      <c r="AK7" s="35"/>
      <c r="AL7" s="35"/>
      <c r="AM7" s="26"/>
      <c r="AN7" s="26"/>
      <c r="AO7" s="26"/>
      <c r="AP7" s="26"/>
      <c r="AQ7" s="26"/>
      <c r="AR7" s="26"/>
      <c r="AS7" s="26"/>
      <c r="AT7" s="26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</row>
    <row r="8" spans="1:86" s="47" customFormat="1" ht="18.75">
      <c r="A8" s="39">
        <v>1</v>
      </c>
      <c r="B8" s="272" t="s">
        <v>30</v>
      </c>
      <c r="C8" s="266" t="s">
        <v>192</v>
      </c>
      <c r="D8" s="375">
        <v>90469744</v>
      </c>
      <c r="E8" s="375">
        <v>83671200.54</v>
      </c>
      <c r="F8" s="267">
        <f aca="true" t="shared" si="0" ref="F8:F15">SUM(E8/D8*100)</f>
        <v>92.48528495891401</v>
      </c>
      <c r="G8" s="375">
        <v>4854768.77</v>
      </c>
      <c r="H8" s="375">
        <v>4543185.2</v>
      </c>
      <c r="I8" s="273">
        <f>H8/G8*100</f>
        <v>93.58190709461948</v>
      </c>
      <c r="J8" s="92"/>
      <c r="K8" s="92"/>
      <c r="L8" s="41"/>
      <c r="M8" s="40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4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</row>
    <row r="9" spans="1:86" s="47" customFormat="1" ht="24" customHeight="1">
      <c r="A9" s="48">
        <v>2</v>
      </c>
      <c r="B9" s="462" t="s">
        <v>256</v>
      </c>
      <c r="C9" s="470" t="s">
        <v>255</v>
      </c>
      <c r="D9" s="375">
        <v>4470225</v>
      </c>
      <c r="E9" s="375">
        <v>4258841.09</v>
      </c>
      <c r="F9" s="269">
        <f t="shared" si="0"/>
        <v>95.27129148980197</v>
      </c>
      <c r="G9" s="451"/>
      <c r="H9" s="451"/>
      <c r="I9" s="276"/>
      <c r="J9" s="40"/>
      <c r="K9" s="41"/>
      <c r="L9" s="41"/>
      <c r="M9" s="40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4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</row>
    <row r="10" spans="1:86" s="47" customFormat="1" ht="18.75">
      <c r="A10" s="48">
        <v>3</v>
      </c>
      <c r="B10" s="275" t="s">
        <v>31</v>
      </c>
      <c r="C10" s="268" t="s">
        <v>178</v>
      </c>
      <c r="D10" s="375">
        <v>283964657.78</v>
      </c>
      <c r="E10" s="375">
        <v>273137848.45</v>
      </c>
      <c r="F10" s="269">
        <f t="shared" si="0"/>
        <v>96.18726872046591</v>
      </c>
      <c r="G10" s="451">
        <v>26216290</v>
      </c>
      <c r="H10" s="451">
        <v>17887835.03</v>
      </c>
      <c r="I10" s="273">
        <f aca="true" t="shared" si="1" ref="I10:I22">H10/G10*100</f>
        <v>68.23175601887223</v>
      </c>
      <c r="J10" s="93"/>
      <c r="K10" s="93"/>
      <c r="L10" s="41"/>
      <c r="M10" s="40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4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</row>
    <row r="11" spans="1:86" s="47" customFormat="1" ht="18.75">
      <c r="A11" s="48">
        <v>4</v>
      </c>
      <c r="B11" s="275" t="s">
        <v>32</v>
      </c>
      <c r="C11" s="268" t="s">
        <v>179</v>
      </c>
      <c r="D11" s="375">
        <v>25433284.29</v>
      </c>
      <c r="E11" s="375">
        <v>23870121.92</v>
      </c>
      <c r="F11" s="269">
        <f t="shared" si="0"/>
        <v>93.85387135937214</v>
      </c>
      <c r="G11" s="451">
        <v>11118178.64</v>
      </c>
      <c r="H11" s="451">
        <v>11007512</v>
      </c>
      <c r="I11" s="273">
        <f t="shared" si="1"/>
        <v>99.00463337041685</v>
      </c>
      <c r="J11" s="92"/>
      <c r="K11" s="92"/>
      <c r="L11" s="41"/>
      <c r="M11" s="40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4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</row>
    <row r="12" spans="1:86" s="47" customFormat="1" ht="18.75">
      <c r="A12" s="48">
        <v>5</v>
      </c>
      <c r="B12" s="275" t="s">
        <v>33</v>
      </c>
      <c r="C12" s="268" t="s">
        <v>180</v>
      </c>
      <c r="D12" s="375">
        <v>12548645</v>
      </c>
      <c r="E12" s="375">
        <v>11660608.42</v>
      </c>
      <c r="F12" s="269">
        <f t="shared" si="0"/>
        <v>92.92324725099802</v>
      </c>
      <c r="G12" s="451">
        <v>1729945.81</v>
      </c>
      <c r="H12" s="451">
        <v>1336591.37</v>
      </c>
      <c r="I12" s="273">
        <f t="shared" si="1"/>
        <v>77.26203689582624</v>
      </c>
      <c r="J12" s="92"/>
      <c r="K12" s="92"/>
      <c r="L12" s="41"/>
      <c r="M12" s="40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4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</row>
    <row r="13" spans="1:86" s="47" customFormat="1" ht="18.75">
      <c r="A13" s="48">
        <v>6</v>
      </c>
      <c r="B13" s="275" t="s">
        <v>181</v>
      </c>
      <c r="C13" s="268" t="s">
        <v>182</v>
      </c>
      <c r="D13" s="375">
        <v>20659126</v>
      </c>
      <c r="E13" s="375">
        <v>18838649.79</v>
      </c>
      <c r="F13" s="271">
        <f>SUM(E13/D13*100)</f>
        <v>91.18802891274296</v>
      </c>
      <c r="G13" s="451">
        <v>699067.34</v>
      </c>
      <c r="H13" s="451">
        <v>611193.08</v>
      </c>
      <c r="I13" s="273">
        <f t="shared" si="1"/>
        <v>87.42978609185204</v>
      </c>
      <c r="J13" s="92"/>
      <c r="K13" s="92"/>
      <c r="L13" s="93"/>
      <c r="M13" s="93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4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</row>
    <row r="14" spans="1:86" s="47" customFormat="1" ht="18.75">
      <c r="A14" s="48">
        <v>7</v>
      </c>
      <c r="B14" s="275" t="s">
        <v>35</v>
      </c>
      <c r="C14" s="270">
        <v>5000</v>
      </c>
      <c r="D14" s="375">
        <v>10202800</v>
      </c>
      <c r="E14" s="375">
        <v>9974325.98</v>
      </c>
      <c r="F14" s="269">
        <f>SUM(E14/D14*100)</f>
        <v>97.76067334457208</v>
      </c>
      <c r="G14" s="451">
        <v>796300</v>
      </c>
      <c r="H14" s="451">
        <v>777095.58</v>
      </c>
      <c r="I14" s="273">
        <f t="shared" si="1"/>
        <v>97.58829335677508</v>
      </c>
      <c r="J14" s="92"/>
      <c r="K14" s="92"/>
      <c r="L14" s="41"/>
      <c r="M14" s="40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4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</row>
    <row r="15" spans="1:86" s="47" customFormat="1" ht="18.75">
      <c r="A15" s="48">
        <v>8</v>
      </c>
      <c r="B15" s="275" t="s">
        <v>34</v>
      </c>
      <c r="C15" s="268" t="s">
        <v>183</v>
      </c>
      <c r="D15" s="375">
        <v>18586579</v>
      </c>
      <c r="E15" s="375">
        <v>15034292.11</v>
      </c>
      <c r="F15" s="269">
        <f t="shared" si="0"/>
        <v>80.88789287151766</v>
      </c>
      <c r="G15" s="451">
        <v>6825485.72</v>
      </c>
      <c r="H15" s="451">
        <v>5967223.55</v>
      </c>
      <c r="I15" s="273">
        <f t="shared" si="1"/>
        <v>87.42562500006227</v>
      </c>
      <c r="J15" s="92"/>
      <c r="K15" s="92"/>
      <c r="L15" s="41"/>
      <c r="M15" s="40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4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</row>
    <row r="16" spans="1:86" s="47" customFormat="1" ht="37.5">
      <c r="A16" s="48">
        <v>9</v>
      </c>
      <c r="B16" s="463" t="s">
        <v>196</v>
      </c>
      <c r="C16" s="270">
        <v>7100</v>
      </c>
      <c r="D16" s="375">
        <v>2634398</v>
      </c>
      <c r="E16" s="375">
        <v>2197340.43</v>
      </c>
      <c r="F16" s="269">
        <f>SUM(E16/D16*100)</f>
        <v>83.40958465653254</v>
      </c>
      <c r="G16" s="451">
        <v>254.46</v>
      </c>
      <c r="H16" s="451">
        <v>0</v>
      </c>
      <c r="I16" s="273"/>
      <c r="J16" s="92"/>
      <c r="K16" s="92"/>
      <c r="L16" s="41"/>
      <c r="M16" s="40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4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</row>
    <row r="17" spans="1:86" s="47" customFormat="1" ht="23.25" customHeight="1">
      <c r="A17" s="48">
        <v>10</v>
      </c>
      <c r="B17" s="275" t="s">
        <v>197</v>
      </c>
      <c r="C17" s="270">
        <v>7300</v>
      </c>
      <c r="D17" s="376"/>
      <c r="E17" s="376"/>
      <c r="F17" s="269"/>
      <c r="G17" s="451">
        <v>97692955.42</v>
      </c>
      <c r="H17" s="451">
        <v>65022418.42</v>
      </c>
      <c r="I17" s="273">
        <f t="shared" si="1"/>
        <v>66.55793976183509</v>
      </c>
      <c r="J17" s="54"/>
      <c r="K17" s="54"/>
      <c r="L17" s="41"/>
      <c r="M17" s="40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4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</row>
    <row r="18" spans="1:86" s="47" customFormat="1" ht="36" customHeight="1">
      <c r="A18" s="48">
        <v>11</v>
      </c>
      <c r="B18" s="464" t="s">
        <v>198</v>
      </c>
      <c r="C18" s="270">
        <v>7400</v>
      </c>
      <c r="D18" s="375">
        <v>7978730</v>
      </c>
      <c r="E18" s="375">
        <v>7404821.41</v>
      </c>
      <c r="F18" s="269">
        <f aca="true" t="shared" si="2" ref="F18:F25">SUM(E18/D18*100)</f>
        <v>92.80701828486488</v>
      </c>
      <c r="G18" s="451">
        <v>19053962.8</v>
      </c>
      <c r="H18" s="451">
        <v>17629550.62</v>
      </c>
      <c r="I18" s="273">
        <f t="shared" si="1"/>
        <v>92.52432580586334</v>
      </c>
      <c r="J18" s="54"/>
      <c r="K18" s="54"/>
      <c r="L18" s="41"/>
      <c r="M18" s="40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4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</row>
    <row r="19" spans="1:86" s="47" customFormat="1" ht="56.25">
      <c r="A19" s="48">
        <v>12</v>
      </c>
      <c r="B19" s="464" t="s">
        <v>199</v>
      </c>
      <c r="C19" s="270">
        <v>7600</v>
      </c>
      <c r="D19" s="375">
        <v>2846374</v>
      </c>
      <c r="E19" s="375">
        <v>2221841.36</v>
      </c>
      <c r="F19" s="269">
        <f t="shared" si="2"/>
        <v>78.05865848971358</v>
      </c>
      <c r="G19" s="451">
        <v>1475480</v>
      </c>
      <c r="H19" s="451">
        <v>1446098.89</v>
      </c>
      <c r="I19" s="273">
        <f t="shared" si="1"/>
        <v>98.00870835253612</v>
      </c>
      <c r="J19" s="54"/>
      <c r="K19" s="54"/>
      <c r="L19" s="41"/>
      <c r="M19" s="40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4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</row>
    <row r="20" spans="1:86" s="47" customFormat="1" ht="37.5">
      <c r="A20" s="48">
        <v>13</v>
      </c>
      <c r="B20" s="464" t="s">
        <v>202</v>
      </c>
      <c r="C20" s="270">
        <v>8100</v>
      </c>
      <c r="D20" s="375">
        <v>726720</v>
      </c>
      <c r="E20" s="375">
        <v>502229.76</v>
      </c>
      <c r="F20" s="269">
        <f t="shared" si="2"/>
        <v>69.10911492734478</v>
      </c>
      <c r="G20" s="451">
        <v>1003023.8</v>
      </c>
      <c r="H20" s="451">
        <v>998195.75</v>
      </c>
      <c r="I20" s="273">
        <f t="shared" si="1"/>
        <v>99.51865050460418</v>
      </c>
      <c r="J20" s="54"/>
      <c r="K20" s="54"/>
      <c r="L20" s="41"/>
      <c r="M20" s="40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4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</row>
    <row r="21" spans="1:86" s="47" customFormat="1" ht="22.5" customHeight="1">
      <c r="A21" s="48">
        <v>14</v>
      </c>
      <c r="B21" s="464" t="s">
        <v>201</v>
      </c>
      <c r="C21" s="270">
        <v>8200</v>
      </c>
      <c r="D21" s="375">
        <v>155000</v>
      </c>
      <c r="E21" s="375">
        <v>150000</v>
      </c>
      <c r="F21" s="269">
        <f t="shared" si="2"/>
        <v>96.7741935483871</v>
      </c>
      <c r="G21" s="451">
        <v>275306</v>
      </c>
      <c r="H21" s="451">
        <v>124730</v>
      </c>
      <c r="I21" s="273">
        <f t="shared" si="1"/>
        <v>45.305950469659216</v>
      </c>
      <c r="J21" s="54"/>
      <c r="K21" s="54"/>
      <c r="L21" s="41"/>
      <c r="M21" s="40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4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</row>
    <row r="22" spans="1:86" s="47" customFormat="1" ht="28.5" customHeight="1">
      <c r="A22" s="48">
        <v>15</v>
      </c>
      <c r="B22" s="275" t="s">
        <v>200</v>
      </c>
      <c r="C22" s="270">
        <v>8300</v>
      </c>
      <c r="D22" s="375">
        <v>432074</v>
      </c>
      <c r="E22" s="375">
        <v>426350</v>
      </c>
      <c r="F22" s="269">
        <f t="shared" si="2"/>
        <v>98.67522692872053</v>
      </c>
      <c r="G22" s="451">
        <v>4145150</v>
      </c>
      <c r="H22" s="451">
        <v>3541439.11</v>
      </c>
      <c r="I22" s="273">
        <f t="shared" si="1"/>
        <v>85.43572874323003</v>
      </c>
      <c r="J22" s="40"/>
      <c r="K22" s="41"/>
      <c r="L22" s="41"/>
      <c r="M22" s="40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4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</row>
    <row r="23" spans="1:86" s="47" customFormat="1" ht="18.75">
      <c r="A23" s="49">
        <v>16</v>
      </c>
      <c r="B23" s="464" t="s">
        <v>203</v>
      </c>
      <c r="C23" s="270">
        <v>8700</v>
      </c>
      <c r="D23" s="375">
        <v>500000</v>
      </c>
      <c r="E23" s="375">
        <v>0</v>
      </c>
      <c r="F23" s="471">
        <f t="shared" si="2"/>
        <v>0</v>
      </c>
      <c r="G23" s="452"/>
      <c r="H23" s="452"/>
      <c r="I23" s="273"/>
      <c r="J23" s="40"/>
      <c r="K23" s="41"/>
      <c r="L23" s="41"/>
      <c r="M23" s="40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4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</row>
    <row r="24" spans="1:86" s="47" customFormat="1" ht="18.75">
      <c r="A24" s="47">
        <v>17</v>
      </c>
      <c r="B24" s="465" t="s">
        <v>252</v>
      </c>
      <c r="C24" s="270">
        <v>9110</v>
      </c>
      <c r="D24" s="375">
        <v>4485000</v>
      </c>
      <c r="E24" s="375">
        <v>4485000</v>
      </c>
      <c r="F24" s="471">
        <f>E24/D24*100</f>
        <v>100</v>
      </c>
      <c r="G24" s="452"/>
      <c r="H24" s="452"/>
      <c r="I24" s="273"/>
      <c r="J24" s="40"/>
      <c r="K24" s="41"/>
      <c r="L24" s="41"/>
      <c r="M24" s="40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4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</row>
    <row r="25" spans="1:86" s="47" customFormat="1" ht="59.25" customHeight="1" thickBot="1">
      <c r="A25" s="49">
        <v>18</v>
      </c>
      <c r="B25" s="274" t="s">
        <v>205</v>
      </c>
      <c r="C25" s="466">
        <v>9800</v>
      </c>
      <c r="D25" s="467">
        <v>3465000</v>
      </c>
      <c r="E25" s="467">
        <v>3464713.83</v>
      </c>
      <c r="F25" s="267">
        <f t="shared" si="2"/>
        <v>99.99174112554113</v>
      </c>
      <c r="G25" s="468">
        <v>902900</v>
      </c>
      <c r="H25" s="469">
        <v>822900</v>
      </c>
      <c r="I25" s="273">
        <f>H25/G25*100</f>
        <v>91.13966109203677</v>
      </c>
      <c r="J25" s="40"/>
      <c r="K25" s="41"/>
      <c r="L25" s="41"/>
      <c r="M25" s="40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</row>
    <row r="26" spans="1:86" s="47" customFormat="1" ht="19.5" thickBot="1">
      <c r="A26" s="123"/>
      <c r="B26" s="91" t="s">
        <v>36</v>
      </c>
      <c r="C26" s="50">
        <v>900202</v>
      </c>
      <c r="D26" s="377">
        <f>SUM(D8:D25)</f>
        <v>489558357.07</v>
      </c>
      <c r="E26" s="377">
        <f>SUM(E8:E25)</f>
        <v>461298185.0900001</v>
      </c>
      <c r="F26" s="226">
        <f>SUM(E26/D26*100)</f>
        <v>94.2274150626012</v>
      </c>
      <c r="G26" s="377">
        <f>SUM(G8:G25)</f>
        <v>176789068.76000002</v>
      </c>
      <c r="H26" s="377">
        <f>SUM(H8:H25)</f>
        <v>131715968.6</v>
      </c>
      <c r="I26" s="51">
        <f>SUM(H26/G26*100)</f>
        <v>74.50458873043276</v>
      </c>
      <c r="J26" s="40"/>
      <c r="K26" s="41"/>
      <c r="L26" s="41"/>
      <c r="M26" s="40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</row>
    <row r="27" spans="1:86" s="47" customFormat="1" ht="18.75">
      <c r="A27" s="52"/>
      <c r="B27" s="28"/>
      <c r="C27" s="41"/>
      <c r="D27" s="53"/>
      <c r="E27" s="53"/>
      <c r="F27" s="277"/>
      <c r="G27" s="54"/>
      <c r="H27" s="453"/>
      <c r="I27" s="41"/>
      <c r="J27" s="40"/>
      <c r="K27" s="41"/>
      <c r="L27" s="41"/>
      <c r="M27" s="55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4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</row>
    <row r="28" spans="1:86" s="47" customFormat="1" ht="15.75">
      <c r="A28" s="56"/>
      <c r="B28" s="42"/>
      <c r="C28" s="41"/>
      <c r="D28" s="191"/>
      <c r="E28" s="191"/>
      <c r="F28" s="191"/>
      <c r="G28" s="40"/>
      <c r="H28" s="454"/>
      <c r="I28" s="41"/>
      <c r="J28" s="40"/>
      <c r="K28" s="41"/>
      <c r="L28" s="41"/>
      <c r="M28" s="40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4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</row>
    <row r="29" spans="1:86" s="47" customFormat="1" ht="15.75">
      <c r="A29" s="56"/>
      <c r="B29" s="42"/>
      <c r="C29" s="41"/>
      <c r="E29" s="41"/>
      <c r="F29" s="41"/>
      <c r="G29" s="41"/>
      <c r="H29" s="454"/>
      <c r="I29" s="41"/>
      <c r="J29" s="40"/>
      <c r="K29" s="41"/>
      <c r="L29" s="41"/>
      <c r="M29" s="55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57"/>
      <c r="AU29" s="58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</row>
    <row r="30" spans="1:86" s="47" customFormat="1" ht="15.75">
      <c r="A30" s="56"/>
      <c r="B30" s="42"/>
      <c r="C30" s="41"/>
      <c r="D30" s="41"/>
      <c r="E30" s="41"/>
      <c r="F30" s="41"/>
      <c r="G30" s="40"/>
      <c r="H30" s="454"/>
      <c r="I30" s="41"/>
      <c r="J30" s="40"/>
      <c r="K30" s="41"/>
      <c r="L30" s="41"/>
      <c r="M30" s="40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57"/>
      <c r="AU30" s="58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</row>
    <row r="31" spans="1:86" s="47" customFormat="1" ht="15.75">
      <c r="A31" s="56"/>
      <c r="B31" s="42"/>
      <c r="C31" s="41"/>
      <c r="D31" s="41"/>
      <c r="E31" s="41"/>
      <c r="F31" s="41"/>
      <c r="G31" s="40"/>
      <c r="H31" s="454"/>
      <c r="I31" s="41"/>
      <c r="J31" s="40"/>
      <c r="K31" s="41"/>
      <c r="L31" s="41"/>
      <c r="M31" s="40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57"/>
      <c r="AU31" s="58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</row>
    <row r="32" spans="1:86" s="47" customFormat="1" ht="15.75">
      <c r="A32" s="56"/>
      <c r="B32" s="42"/>
      <c r="C32" s="41"/>
      <c r="D32" s="41"/>
      <c r="E32" s="41"/>
      <c r="F32" s="41"/>
      <c r="G32" s="40"/>
      <c r="H32" s="454"/>
      <c r="I32" s="41"/>
      <c r="J32" s="40"/>
      <c r="K32" s="41"/>
      <c r="L32" s="41"/>
      <c r="M32" s="40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57"/>
      <c r="AU32" s="58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</row>
    <row r="33" spans="1:86" s="47" customFormat="1" ht="15.75">
      <c r="A33" s="56"/>
      <c r="B33" s="42"/>
      <c r="C33" s="41"/>
      <c r="D33" s="41"/>
      <c r="E33" s="41"/>
      <c r="F33" s="41"/>
      <c r="G33" s="55"/>
      <c r="H33" s="454"/>
      <c r="I33" s="41"/>
      <c r="J33" s="40"/>
      <c r="K33" s="41"/>
      <c r="L33" s="41"/>
      <c r="M33" s="55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57"/>
      <c r="AU33" s="58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</row>
    <row r="34" spans="1:86" s="47" customFormat="1" ht="15.75">
      <c r="A34" s="56"/>
      <c r="B34" s="42"/>
      <c r="C34" s="41"/>
      <c r="D34" s="41"/>
      <c r="E34" s="41"/>
      <c r="F34" s="41"/>
      <c r="G34" s="40"/>
      <c r="H34" s="454"/>
      <c r="I34" s="41"/>
      <c r="J34" s="40"/>
      <c r="K34" s="41"/>
      <c r="L34" s="41"/>
      <c r="M34" s="40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57"/>
      <c r="AU34" s="58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</row>
    <row r="35" spans="1:86" s="47" customFormat="1" ht="15.75">
      <c r="A35" s="56"/>
      <c r="B35" s="42"/>
      <c r="C35" s="41"/>
      <c r="D35" s="41"/>
      <c r="E35" s="41"/>
      <c r="F35" s="41"/>
      <c r="G35" s="40"/>
      <c r="H35" s="454"/>
      <c r="I35" s="41"/>
      <c r="J35" s="40"/>
      <c r="K35" s="41"/>
      <c r="L35" s="41"/>
      <c r="M35" s="40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57"/>
      <c r="AU35" s="58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</row>
    <row r="36" spans="1:86" s="47" customFormat="1" ht="15.75">
      <c r="A36" s="56"/>
      <c r="B36" s="42"/>
      <c r="C36" s="41"/>
      <c r="D36" s="41"/>
      <c r="E36" s="41"/>
      <c r="F36" s="41"/>
      <c r="G36" s="40"/>
      <c r="H36" s="454"/>
      <c r="I36" s="41"/>
      <c r="J36" s="40"/>
      <c r="K36" s="41"/>
      <c r="L36" s="41"/>
      <c r="M36" s="40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57"/>
      <c r="AU36" s="58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</row>
    <row r="37" spans="1:86" s="47" customFormat="1" ht="15.75">
      <c r="A37" s="56"/>
      <c r="B37" s="42"/>
      <c r="C37" s="41"/>
      <c r="D37" s="41"/>
      <c r="E37" s="41"/>
      <c r="F37" s="41"/>
      <c r="G37" s="40"/>
      <c r="H37" s="454"/>
      <c r="I37" s="41"/>
      <c r="J37" s="40"/>
      <c r="K37" s="41"/>
      <c r="L37" s="41"/>
      <c r="M37" s="40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57"/>
      <c r="AU37" s="58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</row>
    <row r="38" spans="1:86" s="47" customFormat="1" ht="15.75">
      <c r="A38" s="56"/>
      <c r="B38" s="42"/>
      <c r="C38" s="41"/>
      <c r="D38" s="41"/>
      <c r="E38" s="41"/>
      <c r="F38" s="41"/>
      <c r="G38" s="40"/>
      <c r="H38" s="454"/>
      <c r="I38" s="41"/>
      <c r="J38" s="40"/>
      <c r="K38" s="41"/>
      <c r="L38" s="41"/>
      <c r="M38" s="40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57"/>
      <c r="AU38" s="58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</row>
    <row r="39" spans="1:86" s="47" customFormat="1" ht="15.75">
      <c r="A39" s="56"/>
      <c r="B39" s="42"/>
      <c r="C39" s="41"/>
      <c r="D39" s="41"/>
      <c r="E39" s="41"/>
      <c r="F39" s="41"/>
      <c r="G39" s="55"/>
      <c r="H39" s="454"/>
      <c r="I39" s="41"/>
      <c r="J39" s="40"/>
      <c r="K39" s="41"/>
      <c r="L39" s="41"/>
      <c r="M39" s="55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57"/>
      <c r="AU39" s="58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</row>
    <row r="40" spans="1:86" s="47" customFormat="1" ht="15.75">
      <c r="A40" s="56"/>
      <c r="B40" s="42"/>
      <c r="C40" s="41"/>
      <c r="D40" s="41"/>
      <c r="E40" s="41"/>
      <c r="F40" s="41"/>
      <c r="G40" s="40"/>
      <c r="H40" s="454"/>
      <c r="I40" s="41"/>
      <c r="J40" s="40"/>
      <c r="K40" s="41"/>
      <c r="L40" s="41"/>
      <c r="M40" s="40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57"/>
      <c r="AU40" s="58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</row>
    <row r="41" spans="1:86" s="47" customFormat="1" ht="15.75">
      <c r="A41" s="56"/>
      <c r="B41" s="42"/>
      <c r="C41" s="41"/>
      <c r="D41" s="41"/>
      <c r="E41" s="41"/>
      <c r="F41" s="41"/>
      <c r="G41" s="40"/>
      <c r="H41" s="454"/>
      <c r="I41" s="41"/>
      <c r="J41" s="40"/>
      <c r="K41" s="41"/>
      <c r="L41" s="41"/>
      <c r="M41" s="40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57"/>
      <c r="AU41" s="58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</row>
    <row r="42" spans="1:86" s="61" customFormat="1" ht="18.75">
      <c r="A42" s="17"/>
      <c r="B42" s="57"/>
      <c r="C42" s="59"/>
      <c r="D42" s="59"/>
      <c r="E42" s="59"/>
      <c r="F42" s="59"/>
      <c r="G42" s="60"/>
      <c r="H42" s="455"/>
      <c r="I42" s="59"/>
      <c r="J42" s="60"/>
      <c r="K42" s="59"/>
      <c r="L42" s="59"/>
      <c r="M42" s="60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42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4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</row>
    <row r="43" spans="1:86" s="47" customFormat="1" ht="18.75" customHeight="1">
      <c r="A43" s="62"/>
      <c r="B43" s="63"/>
      <c r="C43" s="41"/>
      <c r="D43" s="41"/>
      <c r="E43" s="26"/>
      <c r="F43" s="26"/>
      <c r="G43" s="26"/>
      <c r="H43" s="456"/>
      <c r="I43" s="26"/>
      <c r="J43" s="40"/>
      <c r="K43" s="26"/>
      <c r="L43" s="42"/>
      <c r="M43" s="40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4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</row>
    <row r="44" spans="1:86" s="47" customFormat="1" ht="18.75" customHeight="1">
      <c r="A44" s="64"/>
      <c r="B44" s="65"/>
      <c r="C44" s="59"/>
      <c r="D44" s="59"/>
      <c r="E44" s="26"/>
      <c r="F44" s="26"/>
      <c r="G44" s="26"/>
      <c r="H44" s="456"/>
      <c r="I44" s="26"/>
      <c r="J44" s="40"/>
      <c r="K44" s="26"/>
      <c r="L44" s="28"/>
      <c r="M44" s="40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42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4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</row>
    <row r="45" spans="1:71" ht="28.5" customHeight="1">
      <c r="A45" s="64"/>
      <c r="B45" s="57"/>
      <c r="C45" s="66"/>
      <c r="D45" s="66"/>
      <c r="E45" s="42"/>
      <c r="F45" s="42"/>
      <c r="G45" s="42"/>
      <c r="H45" s="457"/>
      <c r="I45" s="42"/>
      <c r="J45" s="57"/>
      <c r="K45" s="57"/>
      <c r="L45" s="57"/>
      <c r="M45" s="57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5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8"/>
      <c r="BM45" s="68"/>
      <c r="BN45" s="68"/>
      <c r="BO45" s="68"/>
      <c r="BP45" s="68"/>
      <c r="BQ45" s="68"/>
      <c r="BR45" s="68"/>
      <c r="BS45" s="68"/>
    </row>
    <row r="46" spans="1:71" ht="18.75">
      <c r="A46" s="69"/>
      <c r="B46" s="69"/>
      <c r="C46" s="70"/>
      <c r="D46" s="70"/>
      <c r="E46" s="5"/>
      <c r="F46" s="5"/>
      <c r="G46" s="5"/>
      <c r="H46" s="456"/>
      <c r="I46" s="26"/>
      <c r="J46" s="26"/>
      <c r="K46" s="26"/>
      <c r="L46" s="26"/>
      <c r="M46" s="26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5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8"/>
      <c r="BM46" s="68"/>
      <c r="BN46" s="68"/>
      <c r="BO46" s="68"/>
      <c r="BP46" s="68"/>
      <c r="BQ46" s="68"/>
      <c r="BR46" s="68"/>
      <c r="BS46" s="68"/>
    </row>
    <row r="47" spans="1:71" ht="18.75">
      <c r="A47" s="69"/>
      <c r="B47" s="69"/>
      <c r="C47" s="70"/>
      <c r="D47" s="70"/>
      <c r="E47" s="5"/>
      <c r="F47" s="5"/>
      <c r="G47" s="5"/>
      <c r="H47" s="456"/>
      <c r="I47" s="26"/>
      <c r="J47" s="26"/>
      <c r="K47" s="26"/>
      <c r="L47" s="26"/>
      <c r="M47" s="26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5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8"/>
      <c r="BM47" s="68"/>
      <c r="BN47" s="68"/>
      <c r="BO47" s="68"/>
      <c r="BP47" s="68"/>
      <c r="BQ47" s="68"/>
      <c r="BR47" s="68"/>
      <c r="BS47" s="68"/>
    </row>
    <row r="48" spans="1:71" ht="18.75">
      <c r="A48" s="69"/>
      <c r="B48" s="69"/>
      <c r="C48" s="70"/>
      <c r="D48" s="70"/>
      <c r="E48" s="5"/>
      <c r="F48" s="5"/>
      <c r="G48" s="5"/>
      <c r="H48" s="456"/>
      <c r="I48" s="26"/>
      <c r="J48" s="26"/>
      <c r="K48" s="26"/>
      <c r="L48" s="26"/>
      <c r="M48" s="26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5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8"/>
      <c r="BM48" s="68"/>
      <c r="BN48" s="68"/>
      <c r="BO48" s="68"/>
      <c r="BP48" s="68"/>
      <c r="BQ48" s="68"/>
      <c r="BR48" s="68"/>
      <c r="BS48" s="68"/>
    </row>
    <row r="49" spans="1:71" ht="18.75">
      <c r="A49" s="69"/>
      <c r="B49" s="69"/>
      <c r="C49" s="70"/>
      <c r="D49" s="70"/>
      <c r="E49" s="5"/>
      <c r="F49" s="5"/>
      <c r="G49" s="5"/>
      <c r="H49" s="456"/>
      <c r="I49" s="26"/>
      <c r="J49" s="26"/>
      <c r="K49" s="26"/>
      <c r="L49" s="26"/>
      <c r="M49" s="26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5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8"/>
      <c r="BM49" s="68"/>
      <c r="BN49" s="68"/>
      <c r="BO49" s="68"/>
      <c r="BP49" s="68"/>
      <c r="BQ49" s="68"/>
      <c r="BR49" s="68"/>
      <c r="BS49" s="68"/>
    </row>
    <row r="50" spans="1:71" ht="18.75">
      <c r="A50" s="69"/>
      <c r="B50" s="69"/>
      <c r="C50" s="70"/>
      <c r="D50" s="70"/>
      <c r="E50" s="71"/>
      <c r="F50" s="71"/>
      <c r="G50" s="71"/>
      <c r="H50" s="458"/>
      <c r="I50" s="25"/>
      <c r="J50" s="25"/>
      <c r="K50" s="25"/>
      <c r="L50" s="25"/>
      <c r="M50" s="25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8"/>
      <c r="BM50" s="68"/>
      <c r="BN50" s="68"/>
      <c r="BO50" s="68"/>
      <c r="BP50" s="68"/>
      <c r="BQ50" s="68"/>
      <c r="BR50" s="68"/>
      <c r="BS50" s="68"/>
    </row>
    <row r="51" spans="1:71" ht="18.75">
      <c r="A51" s="69"/>
      <c r="B51" s="69"/>
      <c r="C51" s="70"/>
      <c r="D51" s="70"/>
      <c r="E51" s="71"/>
      <c r="F51" s="71"/>
      <c r="G51" s="71"/>
      <c r="H51" s="458"/>
      <c r="I51" s="25"/>
      <c r="J51" s="25"/>
      <c r="K51" s="25"/>
      <c r="L51" s="25"/>
      <c r="M51" s="25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8"/>
      <c r="BM51" s="68"/>
      <c r="BN51" s="68"/>
      <c r="BO51" s="68"/>
      <c r="BP51" s="68"/>
      <c r="BQ51" s="68"/>
      <c r="BR51" s="68"/>
      <c r="BS51" s="68"/>
    </row>
    <row r="52" spans="1:71" ht="18.75">
      <c r="A52" s="69"/>
      <c r="B52" s="69"/>
      <c r="C52" s="70"/>
      <c r="D52" s="70"/>
      <c r="E52" s="71"/>
      <c r="F52" s="71"/>
      <c r="G52" s="71"/>
      <c r="H52" s="458"/>
      <c r="I52" s="25"/>
      <c r="J52" s="25"/>
      <c r="K52" s="25"/>
      <c r="L52" s="25"/>
      <c r="M52" s="25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8"/>
      <c r="BM52" s="68"/>
      <c r="BN52" s="68"/>
      <c r="BO52" s="68"/>
      <c r="BP52" s="68"/>
      <c r="BQ52" s="68"/>
      <c r="BR52" s="68"/>
      <c r="BS52" s="68"/>
    </row>
    <row r="53" spans="1:71" ht="18.75">
      <c r="A53" s="69"/>
      <c r="B53" s="69"/>
      <c r="C53" s="70"/>
      <c r="D53" s="70"/>
      <c r="E53" s="71"/>
      <c r="F53" s="71"/>
      <c r="G53" s="71"/>
      <c r="H53" s="458"/>
      <c r="I53" s="25"/>
      <c r="J53" s="25"/>
      <c r="K53" s="25"/>
      <c r="L53" s="25"/>
      <c r="M53" s="25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8"/>
      <c r="BM53" s="68"/>
      <c r="BN53" s="68"/>
      <c r="BO53" s="68"/>
      <c r="BP53" s="68"/>
      <c r="BQ53" s="68"/>
      <c r="BR53" s="68"/>
      <c r="BS53" s="68"/>
    </row>
    <row r="54" spans="1:71" ht="18.75">
      <c r="A54" s="69"/>
      <c r="B54" s="69"/>
      <c r="C54" s="70"/>
      <c r="D54" s="70"/>
      <c r="E54" s="71"/>
      <c r="F54" s="71"/>
      <c r="G54" s="71"/>
      <c r="H54" s="458"/>
      <c r="I54" s="25"/>
      <c r="J54" s="25"/>
      <c r="K54" s="25"/>
      <c r="L54" s="25"/>
      <c r="M54" s="25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8"/>
      <c r="BM54" s="68"/>
      <c r="BN54" s="68"/>
      <c r="BO54" s="68"/>
      <c r="BP54" s="68"/>
      <c r="BQ54" s="68"/>
      <c r="BR54" s="68"/>
      <c r="BS54" s="68"/>
    </row>
    <row r="55" spans="1:71" ht="18.75">
      <c r="A55" s="69"/>
      <c r="B55" s="69"/>
      <c r="C55" s="70"/>
      <c r="D55" s="70"/>
      <c r="E55" s="71"/>
      <c r="F55" s="71"/>
      <c r="G55" s="71"/>
      <c r="H55" s="458"/>
      <c r="I55" s="25"/>
      <c r="J55" s="25"/>
      <c r="K55" s="25"/>
      <c r="L55" s="25"/>
      <c r="M55" s="25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8"/>
      <c r="BM55" s="68"/>
      <c r="BN55" s="68"/>
      <c r="BO55" s="68"/>
      <c r="BP55" s="68"/>
      <c r="BQ55" s="68"/>
      <c r="BR55" s="68"/>
      <c r="BS55" s="68"/>
    </row>
    <row r="56" spans="1:71" ht="18.75">
      <c r="A56" s="69"/>
      <c r="B56" s="69"/>
      <c r="C56" s="70"/>
      <c r="D56" s="70"/>
      <c r="E56" s="71"/>
      <c r="F56" s="71"/>
      <c r="G56" s="71"/>
      <c r="H56" s="458"/>
      <c r="I56" s="25"/>
      <c r="J56" s="25"/>
      <c r="K56" s="25"/>
      <c r="L56" s="25"/>
      <c r="M56" s="25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8"/>
      <c r="BM56" s="68"/>
      <c r="BN56" s="68"/>
      <c r="BO56" s="68"/>
      <c r="BP56" s="68"/>
      <c r="BQ56" s="68"/>
      <c r="BR56" s="68"/>
      <c r="BS56" s="68"/>
    </row>
    <row r="57" spans="1:71" ht="18.75">
      <c r="A57" s="69"/>
      <c r="B57" s="69"/>
      <c r="C57" s="70"/>
      <c r="D57" s="70"/>
      <c r="E57" s="71"/>
      <c r="F57" s="71"/>
      <c r="G57" s="71"/>
      <c r="H57" s="458"/>
      <c r="I57" s="25"/>
      <c r="J57" s="25"/>
      <c r="K57" s="25"/>
      <c r="L57" s="25"/>
      <c r="M57" s="25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8"/>
      <c r="BM57" s="68"/>
      <c r="BN57" s="68"/>
      <c r="BO57" s="68"/>
      <c r="BP57" s="68"/>
      <c r="BQ57" s="68"/>
      <c r="BR57" s="68"/>
      <c r="BS57" s="68"/>
    </row>
    <row r="58" spans="1:71" ht="18.75">
      <c r="A58" s="69"/>
      <c r="B58" s="69"/>
      <c r="C58" s="70"/>
      <c r="D58" s="70"/>
      <c r="E58" s="71"/>
      <c r="F58" s="71"/>
      <c r="G58" s="71"/>
      <c r="H58" s="458"/>
      <c r="I58" s="25"/>
      <c r="J58" s="25"/>
      <c r="K58" s="25"/>
      <c r="L58" s="25"/>
      <c r="M58" s="25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8"/>
      <c r="BM58" s="68"/>
      <c r="BN58" s="68"/>
      <c r="BO58" s="68"/>
      <c r="BP58" s="68"/>
      <c r="BQ58" s="68"/>
      <c r="BR58" s="68"/>
      <c r="BS58" s="68"/>
    </row>
    <row r="59" spans="1:71" ht="18.75">
      <c r="A59" s="69"/>
      <c r="B59" s="69"/>
      <c r="C59" s="70"/>
      <c r="D59" s="70"/>
      <c r="E59" s="71"/>
      <c r="F59" s="71"/>
      <c r="G59" s="71"/>
      <c r="H59" s="458"/>
      <c r="I59" s="25"/>
      <c r="J59" s="25"/>
      <c r="K59" s="25"/>
      <c r="L59" s="25"/>
      <c r="M59" s="25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8"/>
      <c r="BM59" s="68"/>
      <c r="BN59" s="68"/>
      <c r="BO59" s="68"/>
      <c r="BP59" s="68"/>
      <c r="BQ59" s="68"/>
      <c r="BR59" s="68"/>
      <c r="BS59" s="68"/>
    </row>
    <row r="60" spans="1:71" ht="18.75">
      <c r="A60" s="69"/>
      <c r="B60" s="69"/>
      <c r="C60" s="70"/>
      <c r="D60" s="70"/>
      <c r="E60" s="71"/>
      <c r="F60" s="71"/>
      <c r="G60" s="71"/>
      <c r="H60" s="458"/>
      <c r="I60" s="25"/>
      <c r="J60" s="25"/>
      <c r="K60" s="25"/>
      <c r="L60" s="25"/>
      <c r="M60" s="25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8"/>
      <c r="BM60" s="68"/>
      <c r="BN60" s="68"/>
      <c r="BO60" s="68"/>
      <c r="BP60" s="68"/>
      <c r="BQ60" s="68"/>
      <c r="BR60" s="68"/>
      <c r="BS60" s="68"/>
    </row>
    <row r="61" spans="1:71" ht="18.75">
      <c r="A61" s="69"/>
      <c r="B61" s="69"/>
      <c r="C61" s="70"/>
      <c r="D61" s="70"/>
      <c r="E61" s="71"/>
      <c r="F61" s="71"/>
      <c r="G61" s="71"/>
      <c r="H61" s="458"/>
      <c r="I61" s="25"/>
      <c r="J61" s="25"/>
      <c r="K61" s="25"/>
      <c r="L61" s="25"/>
      <c r="M61" s="25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8"/>
      <c r="BM61" s="68"/>
      <c r="BN61" s="68"/>
      <c r="BO61" s="68"/>
      <c r="BP61" s="68"/>
      <c r="BQ61" s="68"/>
      <c r="BR61" s="68"/>
      <c r="BS61" s="68"/>
    </row>
    <row r="62" spans="1:71" ht="18.75">
      <c r="A62" s="69"/>
      <c r="B62" s="69"/>
      <c r="C62" s="70"/>
      <c r="D62" s="70"/>
      <c r="E62" s="71"/>
      <c r="F62" s="71"/>
      <c r="G62" s="71"/>
      <c r="H62" s="458"/>
      <c r="I62" s="25"/>
      <c r="J62" s="25"/>
      <c r="K62" s="25"/>
      <c r="L62" s="25"/>
      <c r="M62" s="25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8"/>
      <c r="BM62" s="68"/>
      <c r="BN62" s="68"/>
      <c r="BO62" s="68"/>
      <c r="BP62" s="68"/>
      <c r="BQ62" s="68"/>
      <c r="BR62" s="68"/>
      <c r="BS62" s="68"/>
    </row>
    <row r="63" spans="1:71" ht="18.75">
      <c r="A63" s="69"/>
      <c r="B63" s="69"/>
      <c r="C63" s="70"/>
      <c r="D63" s="70"/>
      <c r="E63" s="71"/>
      <c r="F63" s="71"/>
      <c r="G63" s="71"/>
      <c r="H63" s="458"/>
      <c r="I63" s="25"/>
      <c r="J63" s="25"/>
      <c r="K63" s="25"/>
      <c r="L63" s="25"/>
      <c r="M63" s="25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8"/>
      <c r="BM63" s="68"/>
      <c r="BN63" s="68"/>
      <c r="BO63" s="68"/>
      <c r="BP63" s="68"/>
      <c r="BQ63" s="68"/>
      <c r="BR63" s="68"/>
      <c r="BS63" s="68"/>
    </row>
    <row r="64" spans="1:71" ht="18.75">
      <c r="A64" s="69"/>
      <c r="B64" s="69"/>
      <c r="C64" s="70"/>
      <c r="D64" s="70"/>
      <c r="E64" s="71"/>
      <c r="F64" s="71"/>
      <c r="G64" s="71"/>
      <c r="H64" s="458"/>
      <c r="I64" s="25"/>
      <c r="J64" s="25"/>
      <c r="K64" s="25"/>
      <c r="L64" s="25"/>
      <c r="M64" s="25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8"/>
      <c r="BM64" s="68"/>
      <c r="BN64" s="68"/>
      <c r="BO64" s="68"/>
      <c r="BP64" s="68"/>
      <c r="BQ64" s="68"/>
      <c r="BR64" s="68"/>
      <c r="BS64" s="68"/>
    </row>
    <row r="65" spans="1:71" ht="18.75">
      <c r="A65" s="69"/>
      <c r="B65" s="69"/>
      <c r="C65" s="70"/>
      <c r="D65" s="70"/>
      <c r="E65" s="71"/>
      <c r="F65" s="71"/>
      <c r="G65" s="71"/>
      <c r="H65" s="458"/>
      <c r="I65" s="25"/>
      <c r="J65" s="25"/>
      <c r="K65" s="25"/>
      <c r="L65" s="25"/>
      <c r="M65" s="25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8"/>
      <c r="BM65" s="68"/>
      <c r="BN65" s="68"/>
      <c r="BO65" s="68"/>
      <c r="BP65" s="68"/>
      <c r="BQ65" s="68"/>
      <c r="BR65" s="68"/>
      <c r="BS65" s="68"/>
    </row>
    <row r="66" spans="1:71" ht="18.75">
      <c r="A66" s="69"/>
      <c r="B66" s="69"/>
      <c r="C66" s="70"/>
      <c r="D66" s="70"/>
      <c r="E66" s="71"/>
      <c r="F66" s="71"/>
      <c r="G66" s="71"/>
      <c r="H66" s="458"/>
      <c r="I66" s="25"/>
      <c r="J66" s="25"/>
      <c r="K66" s="25"/>
      <c r="L66" s="25"/>
      <c r="M66" s="25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8"/>
      <c r="BM66" s="68"/>
      <c r="BN66" s="68"/>
      <c r="BO66" s="68"/>
      <c r="BP66" s="68"/>
      <c r="BQ66" s="68"/>
      <c r="BR66" s="68"/>
      <c r="BS66" s="68"/>
    </row>
    <row r="67" spans="1:71" ht="18.75">
      <c r="A67" s="69"/>
      <c r="B67" s="69"/>
      <c r="C67" s="70"/>
      <c r="D67" s="70"/>
      <c r="E67" s="71"/>
      <c r="F67" s="71"/>
      <c r="G67" s="71"/>
      <c r="H67" s="458"/>
      <c r="I67" s="25"/>
      <c r="J67" s="25"/>
      <c r="K67" s="25"/>
      <c r="L67" s="25"/>
      <c r="M67" s="25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8"/>
      <c r="BM67" s="68"/>
      <c r="BN67" s="68"/>
      <c r="BO67" s="68"/>
      <c r="BP67" s="68"/>
      <c r="BQ67" s="68"/>
      <c r="BR67" s="68"/>
      <c r="BS67" s="68"/>
    </row>
    <row r="68" spans="1:71" ht="18.75">
      <c r="A68" s="69"/>
      <c r="B68" s="69"/>
      <c r="C68" s="70"/>
      <c r="D68" s="70"/>
      <c r="E68" s="71"/>
      <c r="F68" s="71"/>
      <c r="G68" s="71"/>
      <c r="H68" s="458"/>
      <c r="I68" s="25"/>
      <c r="J68" s="25"/>
      <c r="K68" s="25"/>
      <c r="L68" s="25"/>
      <c r="M68" s="25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8"/>
      <c r="BM68" s="68"/>
      <c r="BN68" s="68"/>
      <c r="BO68" s="68"/>
      <c r="BP68" s="68"/>
      <c r="BQ68" s="68"/>
      <c r="BR68" s="68"/>
      <c r="BS68" s="68"/>
    </row>
    <row r="69" spans="1:71" ht="18.75">
      <c r="A69" s="69"/>
      <c r="B69" s="69"/>
      <c r="C69" s="70"/>
      <c r="D69" s="70"/>
      <c r="E69" s="71"/>
      <c r="F69" s="71"/>
      <c r="G69" s="71"/>
      <c r="H69" s="458"/>
      <c r="I69" s="25"/>
      <c r="J69" s="25"/>
      <c r="K69" s="25"/>
      <c r="L69" s="25"/>
      <c r="M69" s="25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8"/>
      <c r="BM69" s="68"/>
      <c r="BN69" s="68"/>
      <c r="BO69" s="68"/>
      <c r="BP69" s="68"/>
      <c r="BQ69" s="68"/>
      <c r="BR69" s="68"/>
      <c r="BS69" s="68"/>
    </row>
    <row r="70" spans="1:71" ht="18.75">
      <c r="A70" s="69"/>
      <c r="B70" s="69"/>
      <c r="C70" s="70"/>
      <c r="D70" s="70"/>
      <c r="E70" s="71"/>
      <c r="F70" s="71"/>
      <c r="G70" s="71"/>
      <c r="H70" s="458"/>
      <c r="I70" s="25"/>
      <c r="J70" s="25"/>
      <c r="K70" s="25"/>
      <c r="L70" s="25"/>
      <c r="M70" s="25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8"/>
      <c r="BM70" s="68"/>
      <c r="BN70" s="68"/>
      <c r="BO70" s="68"/>
      <c r="BP70" s="68"/>
      <c r="BQ70" s="68"/>
      <c r="BR70" s="68"/>
      <c r="BS70" s="68"/>
    </row>
    <row r="71" spans="1:71" ht="18.75">
      <c r="A71" s="69"/>
      <c r="B71" s="69"/>
      <c r="C71" s="70"/>
      <c r="D71" s="70"/>
      <c r="E71" s="71"/>
      <c r="F71" s="71"/>
      <c r="G71" s="71"/>
      <c r="H71" s="458"/>
      <c r="I71" s="25"/>
      <c r="J71" s="25"/>
      <c r="K71" s="25"/>
      <c r="L71" s="25"/>
      <c r="M71" s="25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8"/>
      <c r="BM71" s="68"/>
      <c r="BN71" s="68"/>
      <c r="BO71" s="68"/>
      <c r="BP71" s="68"/>
      <c r="BQ71" s="68"/>
      <c r="BR71" s="68"/>
      <c r="BS71" s="68"/>
    </row>
    <row r="72" spans="1:71" ht="18.75">
      <c r="A72" s="69"/>
      <c r="B72" s="69"/>
      <c r="C72" s="70"/>
      <c r="D72" s="70"/>
      <c r="E72" s="71"/>
      <c r="F72" s="71"/>
      <c r="G72" s="71"/>
      <c r="H72" s="458"/>
      <c r="I72" s="25"/>
      <c r="J72" s="25"/>
      <c r="K72" s="25"/>
      <c r="L72" s="25"/>
      <c r="M72" s="25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8"/>
      <c r="BM72" s="68"/>
      <c r="BN72" s="68"/>
      <c r="BO72" s="68"/>
      <c r="BP72" s="68"/>
      <c r="BQ72" s="68"/>
      <c r="BR72" s="68"/>
      <c r="BS72" s="68"/>
    </row>
    <row r="73" spans="1:71" ht="18.75">
      <c r="A73" s="69"/>
      <c r="B73" s="69"/>
      <c r="C73" s="70"/>
      <c r="D73" s="70"/>
      <c r="E73" s="71"/>
      <c r="F73" s="71"/>
      <c r="G73" s="71"/>
      <c r="H73" s="458"/>
      <c r="I73" s="25"/>
      <c r="J73" s="25"/>
      <c r="K73" s="25"/>
      <c r="L73" s="25"/>
      <c r="M73" s="25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8"/>
      <c r="BM73" s="68"/>
      <c r="BN73" s="68"/>
      <c r="BO73" s="68"/>
      <c r="BP73" s="68"/>
      <c r="BQ73" s="68"/>
      <c r="BR73" s="68"/>
      <c r="BS73" s="68"/>
    </row>
    <row r="74" spans="1:71" ht="18.75">
      <c r="A74" s="69"/>
      <c r="B74" s="69"/>
      <c r="C74" s="70"/>
      <c r="D74" s="70"/>
      <c r="E74" s="71"/>
      <c r="F74" s="71"/>
      <c r="G74" s="71"/>
      <c r="H74" s="458"/>
      <c r="I74" s="25"/>
      <c r="J74" s="25"/>
      <c r="K74" s="25"/>
      <c r="L74" s="25"/>
      <c r="M74" s="25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8"/>
      <c r="BM74" s="68"/>
      <c r="BN74" s="68"/>
      <c r="BO74" s="68"/>
      <c r="BP74" s="68"/>
      <c r="BQ74" s="68"/>
      <c r="BR74" s="68"/>
      <c r="BS74" s="68"/>
    </row>
    <row r="75" spans="1:71" ht="18.75">
      <c r="A75" s="69"/>
      <c r="B75" s="69"/>
      <c r="C75" s="70"/>
      <c r="D75" s="70"/>
      <c r="E75" s="71"/>
      <c r="F75" s="71"/>
      <c r="G75" s="71"/>
      <c r="H75" s="458"/>
      <c r="I75" s="25"/>
      <c r="J75" s="25"/>
      <c r="K75" s="25"/>
      <c r="L75" s="25"/>
      <c r="M75" s="25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8"/>
      <c r="BM75" s="68"/>
      <c r="BN75" s="68"/>
      <c r="BO75" s="68"/>
      <c r="BP75" s="68"/>
      <c r="BQ75" s="68"/>
      <c r="BR75" s="68"/>
      <c r="BS75" s="68"/>
    </row>
    <row r="76" spans="1:71" ht="18.75">
      <c r="A76" s="69"/>
      <c r="B76" s="69"/>
      <c r="C76" s="70"/>
      <c r="D76" s="70"/>
      <c r="E76" s="71"/>
      <c r="F76" s="71"/>
      <c r="G76" s="71"/>
      <c r="H76" s="458"/>
      <c r="I76" s="25"/>
      <c r="J76" s="25"/>
      <c r="K76" s="25"/>
      <c r="L76" s="25"/>
      <c r="M76" s="25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8"/>
      <c r="BM76" s="68"/>
      <c r="BN76" s="68"/>
      <c r="BO76" s="68"/>
      <c r="BP76" s="68"/>
      <c r="BQ76" s="68"/>
      <c r="BR76" s="68"/>
      <c r="BS76" s="68"/>
    </row>
    <row r="77" spans="1:71" ht="18.75">
      <c r="A77" s="69"/>
      <c r="B77" s="69"/>
      <c r="C77" s="70"/>
      <c r="D77" s="70"/>
      <c r="E77" s="71"/>
      <c r="F77" s="71"/>
      <c r="G77" s="71"/>
      <c r="H77" s="458"/>
      <c r="I77" s="25"/>
      <c r="J77" s="25"/>
      <c r="K77" s="25"/>
      <c r="L77" s="25"/>
      <c r="M77" s="25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8"/>
      <c r="BM77" s="68"/>
      <c r="BN77" s="68"/>
      <c r="BO77" s="68"/>
      <c r="BP77" s="68"/>
      <c r="BQ77" s="68"/>
      <c r="BR77" s="68"/>
      <c r="BS77" s="68"/>
    </row>
    <row r="78" spans="1:71" ht="18.75">
      <c r="A78" s="69"/>
      <c r="B78" s="69"/>
      <c r="C78" s="70"/>
      <c r="D78" s="70"/>
      <c r="E78" s="71"/>
      <c r="F78" s="71"/>
      <c r="G78" s="71"/>
      <c r="H78" s="458"/>
      <c r="I78" s="25"/>
      <c r="J78" s="25"/>
      <c r="K78" s="25"/>
      <c r="L78" s="25"/>
      <c r="M78" s="25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8"/>
      <c r="BM78" s="68"/>
      <c r="BN78" s="68"/>
      <c r="BO78" s="68"/>
      <c r="BP78" s="68"/>
      <c r="BQ78" s="68"/>
      <c r="BR78" s="68"/>
      <c r="BS78" s="68"/>
    </row>
    <row r="79" spans="1:71" ht="18.75">
      <c r="A79" s="69"/>
      <c r="B79" s="69"/>
      <c r="C79" s="70"/>
      <c r="D79" s="70"/>
      <c r="E79" s="71"/>
      <c r="F79" s="71"/>
      <c r="G79" s="71"/>
      <c r="H79" s="458"/>
      <c r="I79" s="25"/>
      <c r="J79" s="25"/>
      <c r="K79" s="25"/>
      <c r="L79" s="25"/>
      <c r="M79" s="25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8"/>
      <c r="BM79" s="68"/>
      <c r="BN79" s="68"/>
      <c r="BO79" s="68"/>
      <c r="BP79" s="68"/>
      <c r="BQ79" s="68"/>
      <c r="BR79" s="68"/>
      <c r="BS79" s="68"/>
    </row>
    <row r="80" spans="1:71" ht="18.75">
      <c r="A80" s="69"/>
      <c r="B80" s="69"/>
      <c r="C80" s="70"/>
      <c r="D80" s="70"/>
      <c r="E80" s="71"/>
      <c r="F80" s="71"/>
      <c r="G80" s="71"/>
      <c r="H80" s="458"/>
      <c r="I80" s="25"/>
      <c r="J80" s="25"/>
      <c r="K80" s="25"/>
      <c r="L80" s="25"/>
      <c r="M80" s="25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8"/>
      <c r="BM80" s="68"/>
      <c r="BN80" s="68"/>
      <c r="BO80" s="68"/>
      <c r="BP80" s="68"/>
      <c r="BQ80" s="68"/>
      <c r="BR80" s="68"/>
      <c r="BS80" s="68"/>
    </row>
    <row r="81" spans="1:71" ht="18.75">
      <c r="A81" s="69"/>
      <c r="B81" s="69"/>
      <c r="C81" s="70"/>
      <c r="D81" s="70"/>
      <c r="E81" s="71"/>
      <c r="F81" s="71"/>
      <c r="G81" s="71"/>
      <c r="H81" s="458"/>
      <c r="I81" s="25"/>
      <c r="J81" s="25"/>
      <c r="K81" s="25"/>
      <c r="L81" s="25"/>
      <c r="M81" s="25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8"/>
      <c r="BM81" s="68"/>
      <c r="BN81" s="68"/>
      <c r="BO81" s="68"/>
      <c r="BP81" s="68"/>
      <c r="BQ81" s="68"/>
      <c r="BR81" s="68"/>
      <c r="BS81" s="68"/>
    </row>
    <row r="82" spans="1:71" ht="18.75">
      <c r="A82" s="69"/>
      <c r="B82" s="69"/>
      <c r="C82" s="70"/>
      <c r="D82" s="70"/>
      <c r="E82" s="71"/>
      <c r="F82" s="71"/>
      <c r="G82" s="71"/>
      <c r="H82" s="458"/>
      <c r="I82" s="25"/>
      <c r="J82" s="25"/>
      <c r="K82" s="25"/>
      <c r="L82" s="25"/>
      <c r="M82" s="25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8"/>
      <c r="BM82" s="68"/>
      <c r="BN82" s="68"/>
      <c r="BO82" s="68"/>
      <c r="BP82" s="68"/>
      <c r="BQ82" s="68"/>
      <c r="BR82" s="68"/>
      <c r="BS82" s="68"/>
    </row>
    <row r="83" spans="1:71" ht="18.75">
      <c r="A83" s="69"/>
      <c r="B83" s="69"/>
      <c r="C83" s="70"/>
      <c r="D83" s="70"/>
      <c r="E83" s="71"/>
      <c r="F83" s="71"/>
      <c r="G83" s="71"/>
      <c r="H83" s="458"/>
      <c r="I83" s="25"/>
      <c r="J83" s="25"/>
      <c r="K83" s="25"/>
      <c r="L83" s="25"/>
      <c r="M83" s="25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8"/>
      <c r="BM83" s="68"/>
      <c r="BN83" s="68"/>
      <c r="BO83" s="68"/>
      <c r="BP83" s="68"/>
      <c r="BQ83" s="68"/>
      <c r="BR83" s="68"/>
      <c r="BS83" s="68"/>
    </row>
    <row r="84" spans="1:71" ht="18.75">
      <c r="A84" s="69"/>
      <c r="B84" s="69"/>
      <c r="C84" s="70"/>
      <c r="D84" s="70"/>
      <c r="E84" s="71"/>
      <c r="F84" s="71"/>
      <c r="G84" s="71"/>
      <c r="H84" s="458"/>
      <c r="I84" s="25"/>
      <c r="J84" s="25"/>
      <c r="K84" s="25"/>
      <c r="L84" s="25"/>
      <c r="M84" s="25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8"/>
      <c r="BM84" s="68"/>
      <c r="BN84" s="68"/>
      <c r="BO84" s="68"/>
      <c r="BP84" s="68"/>
      <c r="BQ84" s="68"/>
      <c r="BR84" s="68"/>
      <c r="BS84" s="68"/>
    </row>
    <row r="85" spans="1:71" ht="18.75">
      <c r="A85" s="69"/>
      <c r="B85" s="69"/>
      <c r="C85" s="70"/>
      <c r="D85" s="70"/>
      <c r="E85" s="71"/>
      <c r="F85" s="71"/>
      <c r="G85" s="71"/>
      <c r="H85" s="458"/>
      <c r="I85" s="25"/>
      <c r="J85" s="25"/>
      <c r="K85" s="25"/>
      <c r="L85" s="25"/>
      <c r="M85" s="25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8"/>
      <c r="BM85" s="68"/>
      <c r="BN85" s="68"/>
      <c r="BO85" s="68"/>
      <c r="BP85" s="68"/>
      <c r="BQ85" s="68"/>
      <c r="BR85" s="68"/>
      <c r="BS85" s="68"/>
    </row>
    <row r="86" spans="1:71" ht="18.75">
      <c r="A86" s="69"/>
      <c r="B86" s="69"/>
      <c r="C86" s="70"/>
      <c r="D86" s="70"/>
      <c r="E86" s="71"/>
      <c r="F86" s="71"/>
      <c r="G86" s="71"/>
      <c r="H86" s="458"/>
      <c r="I86" s="25"/>
      <c r="J86" s="25"/>
      <c r="K86" s="25"/>
      <c r="L86" s="25"/>
      <c r="M86" s="25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8"/>
      <c r="BM86" s="68"/>
      <c r="BN86" s="68"/>
      <c r="BO86" s="68"/>
      <c r="BP86" s="68"/>
      <c r="BQ86" s="68"/>
      <c r="BR86" s="68"/>
      <c r="BS86" s="68"/>
    </row>
    <row r="87" spans="1:71" ht="18.75">
      <c r="A87" s="69"/>
      <c r="B87" s="69"/>
      <c r="C87" s="70"/>
      <c r="D87" s="70"/>
      <c r="E87" s="71"/>
      <c r="F87" s="71"/>
      <c r="G87" s="71"/>
      <c r="H87" s="458"/>
      <c r="I87" s="25"/>
      <c r="J87" s="25"/>
      <c r="K87" s="25"/>
      <c r="L87" s="25"/>
      <c r="M87" s="25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8"/>
      <c r="BM87" s="68"/>
      <c r="BN87" s="68"/>
      <c r="BO87" s="68"/>
      <c r="BP87" s="68"/>
      <c r="BQ87" s="68"/>
      <c r="BR87" s="68"/>
      <c r="BS87" s="68"/>
    </row>
    <row r="88" spans="1:71" ht="18.75">
      <c r="A88" s="69"/>
      <c r="B88" s="69"/>
      <c r="C88" s="70"/>
      <c r="D88" s="70"/>
      <c r="E88" s="71"/>
      <c r="F88" s="71"/>
      <c r="G88" s="71"/>
      <c r="H88" s="458"/>
      <c r="I88" s="25"/>
      <c r="J88" s="25"/>
      <c r="K88" s="25"/>
      <c r="L88" s="25"/>
      <c r="M88" s="25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8"/>
      <c r="BM88" s="68"/>
      <c r="BN88" s="68"/>
      <c r="BO88" s="68"/>
      <c r="BP88" s="68"/>
      <c r="BQ88" s="68"/>
      <c r="BR88" s="68"/>
      <c r="BS88" s="68"/>
    </row>
    <row r="89" spans="1:71" ht="18.75">
      <c r="A89" s="69"/>
      <c r="B89" s="69"/>
      <c r="C89" s="70"/>
      <c r="D89" s="70"/>
      <c r="E89" s="71"/>
      <c r="F89" s="71"/>
      <c r="G89" s="71"/>
      <c r="H89" s="458"/>
      <c r="I89" s="25"/>
      <c r="J89" s="25"/>
      <c r="K89" s="25"/>
      <c r="L89" s="25"/>
      <c r="M89" s="25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8"/>
      <c r="BM89" s="68"/>
      <c r="BN89" s="68"/>
      <c r="BO89" s="68"/>
      <c r="BP89" s="68"/>
      <c r="BQ89" s="68"/>
      <c r="BR89" s="68"/>
      <c r="BS89" s="68"/>
    </row>
    <row r="90" spans="1:71" ht="18.75">
      <c r="A90" s="69"/>
      <c r="B90" s="69"/>
      <c r="C90" s="70"/>
      <c r="D90" s="70"/>
      <c r="E90" s="71"/>
      <c r="F90" s="71"/>
      <c r="G90" s="71"/>
      <c r="H90" s="458"/>
      <c r="I90" s="25"/>
      <c r="J90" s="25"/>
      <c r="K90" s="25"/>
      <c r="L90" s="25"/>
      <c r="M90" s="25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8"/>
      <c r="BM90" s="68"/>
      <c r="BN90" s="68"/>
      <c r="BO90" s="68"/>
      <c r="BP90" s="68"/>
      <c r="BQ90" s="68"/>
      <c r="BR90" s="68"/>
      <c r="BS90" s="68"/>
    </row>
    <row r="91" spans="1:71" ht="18.75">
      <c r="A91" s="69"/>
      <c r="B91" s="69"/>
      <c r="C91" s="70"/>
      <c r="D91" s="70"/>
      <c r="E91" s="71"/>
      <c r="F91" s="71"/>
      <c r="G91" s="71"/>
      <c r="H91" s="458"/>
      <c r="I91" s="25"/>
      <c r="J91" s="25"/>
      <c r="K91" s="25"/>
      <c r="L91" s="25"/>
      <c r="M91" s="25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8"/>
      <c r="BM91" s="68"/>
      <c r="BN91" s="68"/>
      <c r="BO91" s="68"/>
      <c r="BP91" s="68"/>
      <c r="BQ91" s="68"/>
      <c r="BR91" s="68"/>
      <c r="BS91" s="68"/>
    </row>
    <row r="92" spans="1:71" ht="18.75">
      <c r="A92" s="69"/>
      <c r="B92" s="69"/>
      <c r="C92" s="70"/>
      <c r="D92" s="70"/>
      <c r="E92" s="71"/>
      <c r="F92" s="71"/>
      <c r="G92" s="71"/>
      <c r="H92" s="458"/>
      <c r="I92" s="25"/>
      <c r="J92" s="25"/>
      <c r="K92" s="25"/>
      <c r="L92" s="25"/>
      <c r="M92" s="25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8"/>
      <c r="BM92" s="68"/>
      <c r="BN92" s="68"/>
      <c r="BO92" s="68"/>
      <c r="BP92" s="68"/>
      <c r="BQ92" s="68"/>
      <c r="BR92" s="68"/>
      <c r="BS92" s="68"/>
    </row>
    <row r="93" spans="1:71" ht="18.75">
      <c r="A93" s="69"/>
      <c r="B93" s="69"/>
      <c r="C93" s="70"/>
      <c r="D93" s="70"/>
      <c r="E93" s="71"/>
      <c r="F93" s="71"/>
      <c r="G93" s="71"/>
      <c r="H93" s="458"/>
      <c r="I93" s="25"/>
      <c r="J93" s="25"/>
      <c r="K93" s="25"/>
      <c r="L93" s="25"/>
      <c r="M93" s="25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8"/>
      <c r="BM93" s="68"/>
      <c r="BN93" s="68"/>
      <c r="BO93" s="68"/>
      <c r="BP93" s="68"/>
      <c r="BQ93" s="68"/>
      <c r="BR93" s="68"/>
      <c r="BS93" s="68"/>
    </row>
    <row r="94" spans="1:71" ht="18.75">
      <c r="A94" s="69"/>
      <c r="B94" s="69"/>
      <c r="C94" s="70"/>
      <c r="D94" s="70"/>
      <c r="E94" s="71"/>
      <c r="F94" s="71"/>
      <c r="G94" s="71"/>
      <c r="H94" s="458"/>
      <c r="I94" s="25"/>
      <c r="J94" s="25"/>
      <c r="K94" s="25"/>
      <c r="L94" s="25"/>
      <c r="M94" s="25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8"/>
      <c r="BM94" s="68"/>
      <c r="BN94" s="68"/>
      <c r="BO94" s="68"/>
      <c r="BP94" s="68"/>
      <c r="BQ94" s="68"/>
      <c r="BR94" s="68"/>
      <c r="BS94" s="68"/>
    </row>
    <row r="95" spans="1:71" ht="18.75">
      <c r="A95" s="69"/>
      <c r="B95" s="69"/>
      <c r="C95" s="70"/>
      <c r="D95" s="70"/>
      <c r="E95" s="71"/>
      <c r="F95" s="71"/>
      <c r="G95" s="71"/>
      <c r="H95" s="458"/>
      <c r="I95" s="25"/>
      <c r="J95" s="25"/>
      <c r="K95" s="25"/>
      <c r="L95" s="25"/>
      <c r="M95" s="25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8"/>
      <c r="BM95" s="68"/>
      <c r="BN95" s="68"/>
      <c r="BO95" s="68"/>
      <c r="BP95" s="68"/>
      <c r="BQ95" s="68"/>
      <c r="BR95" s="68"/>
      <c r="BS95" s="68"/>
    </row>
    <row r="96" spans="1:71" ht="18.75">
      <c r="A96" s="69"/>
      <c r="B96" s="69"/>
      <c r="C96" s="70"/>
      <c r="D96" s="70"/>
      <c r="E96" s="71"/>
      <c r="F96" s="71"/>
      <c r="G96" s="71"/>
      <c r="H96" s="458"/>
      <c r="I96" s="25"/>
      <c r="J96" s="25"/>
      <c r="K96" s="25"/>
      <c r="L96" s="25"/>
      <c r="M96" s="25"/>
      <c r="N96" s="57"/>
      <c r="O96" s="57"/>
      <c r="P96" s="57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57"/>
      <c r="AB96" s="57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8"/>
      <c r="BM96" s="68"/>
      <c r="BN96" s="68"/>
      <c r="BO96" s="68"/>
      <c r="BP96" s="68"/>
      <c r="BQ96" s="68"/>
      <c r="BR96" s="68"/>
      <c r="BS96" s="68"/>
    </row>
    <row r="97" spans="1:71" ht="18.75">
      <c r="A97" s="69"/>
      <c r="B97" s="69"/>
      <c r="C97" s="70"/>
      <c r="D97" s="70"/>
      <c r="E97" s="71"/>
      <c r="F97" s="71"/>
      <c r="G97" s="71"/>
      <c r="H97" s="458"/>
      <c r="I97" s="25"/>
      <c r="J97" s="25"/>
      <c r="K97" s="25"/>
      <c r="L97" s="25"/>
      <c r="M97" s="25"/>
      <c r="N97" s="57"/>
      <c r="O97" s="57"/>
      <c r="P97" s="57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57"/>
      <c r="AB97" s="57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8"/>
      <c r="BM97" s="68"/>
      <c r="BN97" s="68"/>
      <c r="BO97" s="68"/>
      <c r="BP97" s="68"/>
      <c r="BQ97" s="68"/>
      <c r="BR97" s="68"/>
      <c r="BS97" s="68"/>
    </row>
    <row r="98" spans="1:71" ht="18.75">
      <c r="A98" s="69"/>
      <c r="B98" s="69"/>
      <c r="C98" s="70"/>
      <c r="D98" s="70"/>
      <c r="E98" s="71"/>
      <c r="F98" s="71"/>
      <c r="G98" s="71"/>
      <c r="H98" s="458"/>
      <c r="I98" s="25"/>
      <c r="J98" s="25"/>
      <c r="K98" s="25"/>
      <c r="L98" s="25"/>
      <c r="M98" s="25"/>
      <c r="N98" s="57"/>
      <c r="O98" s="57"/>
      <c r="P98" s="57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57"/>
      <c r="AB98" s="57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8"/>
      <c r="BM98" s="68"/>
      <c r="BN98" s="68"/>
      <c r="BO98" s="68"/>
      <c r="BP98" s="68"/>
      <c r="BQ98" s="68"/>
      <c r="BR98" s="68"/>
      <c r="BS98" s="68"/>
    </row>
    <row r="99" spans="1:71" ht="18.75">
      <c r="A99" s="69"/>
      <c r="B99" s="69"/>
      <c r="C99" s="70"/>
      <c r="D99" s="70"/>
      <c r="E99" s="71"/>
      <c r="F99" s="71"/>
      <c r="G99" s="71"/>
      <c r="H99" s="458"/>
      <c r="I99" s="25"/>
      <c r="J99" s="25"/>
      <c r="K99" s="25"/>
      <c r="L99" s="25"/>
      <c r="M99" s="25"/>
      <c r="N99" s="57"/>
      <c r="O99" s="57"/>
      <c r="P99" s="57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57"/>
      <c r="AB99" s="57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8"/>
      <c r="BM99" s="68"/>
      <c r="BN99" s="68"/>
      <c r="BO99" s="68"/>
      <c r="BP99" s="68"/>
      <c r="BQ99" s="68"/>
      <c r="BR99" s="68"/>
      <c r="BS99" s="68"/>
    </row>
    <row r="100" spans="1:71" ht="18.75">
      <c r="A100" s="69"/>
      <c r="B100" s="69"/>
      <c r="C100" s="70"/>
      <c r="D100" s="70"/>
      <c r="E100" s="71"/>
      <c r="F100" s="71"/>
      <c r="G100" s="71"/>
      <c r="H100" s="458"/>
      <c r="I100" s="25"/>
      <c r="J100" s="25"/>
      <c r="K100" s="25"/>
      <c r="L100" s="25"/>
      <c r="M100" s="25"/>
      <c r="N100" s="57"/>
      <c r="O100" s="57"/>
      <c r="P100" s="57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57"/>
      <c r="AB100" s="57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8"/>
      <c r="BM100" s="68"/>
      <c r="BN100" s="68"/>
      <c r="BO100" s="68"/>
      <c r="BP100" s="68"/>
      <c r="BQ100" s="68"/>
      <c r="BR100" s="68"/>
      <c r="BS100" s="68"/>
    </row>
    <row r="101" spans="1:71" ht="18.75">
      <c r="A101" s="69"/>
      <c r="B101" s="69"/>
      <c r="C101" s="70"/>
      <c r="D101" s="70"/>
      <c r="E101" s="71"/>
      <c r="F101" s="71"/>
      <c r="G101" s="71"/>
      <c r="H101" s="458"/>
      <c r="I101" s="25"/>
      <c r="J101" s="25"/>
      <c r="K101" s="25"/>
      <c r="L101" s="25"/>
      <c r="M101" s="25"/>
      <c r="N101" s="57"/>
      <c r="O101" s="57"/>
      <c r="P101" s="57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57"/>
      <c r="AB101" s="57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8"/>
      <c r="BM101" s="68"/>
      <c r="BN101" s="68"/>
      <c r="BO101" s="68"/>
      <c r="BP101" s="68"/>
      <c r="BQ101" s="68"/>
      <c r="BR101" s="68"/>
      <c r="BS101" s="68"/>
    </row>
    <row r="102" spans="1:71" ht="18.75">
      <c r="A102" s="69"/>
      <c r="B102" s="69"/>
      <c r="C102" s="70"/>
      <c r="D102" s="70"/>
      <c r="E102" s="71"/>
      <c r="F102" s="71"/>
      <c r="G102" s="71"/>
      <c r="H102" s="458"/>
      <c r="I102" s="25"/>
      <c r="J102" s="25"/>
      <c r="K102" s="25"/>
      <c r="L102" s="25"/>
      <c r="M102" s="25"/>
      <c r="N102" s="57"/>
      <c r="O102" s="57"/>
      <c r="P102" s="57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57"/>
      <c r="AB102" s="57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8"/>
      <c r="BM102" s="68"/>
      <c r="BN102" s="68"/>
      <c r="BO102" s="68"/>
      <c r="BP102" s="68"/>
      <c r="BQ102" s="68"/>
      <c r="BR102" s="68"/>
      <c r="BS102" s="68"/>
    </row>
    <row r="103" spans="1:71" ht="18.75">
      <c r="A103" s="69"/>
      <c r="B103" s="69"/>
      <c r="C103" s="70"/>
      <c r="D103" s="70"/>
      <c r="E103" s="71"/>
      <c r="F103" s="71"/>
      <c r="G103" s="71"/>
      <c r="H103" s="458"/>
      <c r="I103" s="25"/>
      <c r="J103" s="25"/>
      <c r="K103" s="25"/>
      <c r="L103" s="25"/>
      <c r="M103" s="25"/>
      <c r="N103" s="57"/>
      <c r="O103" s="57"/>
      <c r="P103" s="57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57"/>
      <c r="AB103" s="57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8"/>
      <c r="BM103" s="68"/>
      <c r="BN103" s="68"/>
      <c r="BO103" s="68"/>
      <c r="BP103" s="68"/>
      <c r="BQ103" s="68"/>
      <c r="BR103" s="68"/>
      <c r="BS103" s="68"/>
    </row>
    <row r="104" spans="1:71" ht="18.75">
      <c r="A104" s="69"/>
      <c r="B104" s="69"/>
      <c r="C104" s="70"/>
      <c r="D104" s="70"/>
      <c r="E104" s="71"/>
      <c r="F104" s="71"/>
      <c r="G104" s="71"/>
      <c r="H104" s="458"/>
      <c r="I104" s="25"/>
      <c r="J104" s="25"/>
      <c r="K104" s="25"/>
      <c r="L104" s="25"/>
      <c r="M104" s="25"/>
      <c r="N104" s="57"/>
      <c r="O104" s="57"/>
      <c r="P104" s="57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57"/>
      <c r="AB104" s="57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8"/>
      <c r="BM104" s="68"/>
      <c r="BN104" s="68"/>
      <c r="BO104" s="68"/>
      <c r="BP104" s="68"/>
      <c r="BQ104" s="68"/>
      <c r="BR104" s="68"/>
      <c r="BS104" s="68"/>
    </row>
    <row r="105" spans="1:71" ht="18.75">
      <c r="A105" s="69"/>
      <c r="B105" s="69"/>
      <c r="C105" s="70"/>
      <c r="D105" s="70"/>
      <c r="E105" s="71"/>
      <c r="F105" s="71"/>
      <c r="G105" s="71"/>
      <c r="H105" s="458"/>
      <c r="I105" s="25"/>
      <c r="J105" s="25"/>
      <c r="K105" s="25"/>
      <c r="L105" s="25"/>
      <c r="M105" s="25"/>
      <c r="N105" s="57"/>
      <c r="O105" s="57"/>
      <c r="P105" s="57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57"/>
      <c r="AB105" s="57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8"/>
      <c r="BM105" s="68"/>
      <c r="BN105" s="68"/>
      <c r="BO105" s="68"/>
      <c r="BP105" s="68"/>
      <c r="BQ105" s="68"/>
      <c r="BR105" s="68"/>
      <c r="BS105" s="68"/>
    </row>
    <row r="106" spans="1:71" ht="18.75">
      <c r="A106" s="69"/>
      <c r="B106" s="69"/>
      <c r="C106" s="70"/>
      <c r="D106" s="70"/>
      <c r="E106" s="71"/>
      <c r="F106" s="71"/>
      <c r="G106" s="71"/>
      <c r="H106" s="458"/>
      <c r="I106" s="25"/>
      <c r="J106" s="25"/>
      <c r="K106" s="25"/>
      <c r="L106" s="25"/>
      <c r="M106" s="25"/>
      <c r="N106" s="57"/>
      <c r="O106" s="57"/>
      <c r="P106" s="57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57"/>
      <c r="AB106" s="57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8"/>
      <c r="BM106" s="68"/>
      <c r="BN106" s="68"/>
      <c r="BO106" s="68"/>
      <c r="BP106" s="68"/>
      <c r="BQ106" s="68"/>
      <c r="BR106" s="68"/>
      <c r="BS106" s="68"/>
    </row>
    <row r="107" spans="1:71" ht="18.75">
      <c r="A107" s="69"/>
      <c r="B107" s="69"/>
      <c r="C107" s="70"/>
      <c r="D107" s="70"/>
      <c r="E107" s="71"/>
      <c r="F107" s="71"/>
      <c r="G107" s="71"/>
      <c r="H107" s="458"/>
      <c r="I107" s="25"/>
      <c r="J107" s="25"/>
      <c r="K107" s="25"/>
      <c r="L107" s="25"/>
      <c r="M107" s="25"/>
      <c r="N107" s="57"/>
      <c r="O107" s="57"/>
      <c r="P107" s="57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57"/>
      <c r="AB107" s="57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8"/>
      <c r="BM107" s="68"/>
      <c r="BN107" s="68"/>
      <c r="BO107" s="68"/>
      <c r="BP107" s="68"/>
      <c r="BQ107" s="68"/>
      <c r="BR107" s="68"/>
      <c r="BS107" s="68"/>
    </row>
    <row r="108" spans="1:71" ht="18.75">
      <c r="A108" s="69"/>
      <c r="B108" s="69"/>
      <c r="C108" s="70"/>
      <c r="D108" s="70"/>
      <c r="E108" s="71"/>
      <c r="F108" s="71"/>
      <c r="G108" s="71"/>
      <c r="H108" s="458"/>
      <c r="I108" s="25"/>
      <c r="J108" s="25"/>
      <c r="K108" s="25"/>
      <c r="L108" s="25"/>
      <c r="M108" s="25"/>
      <c r="N108" s="57"/>
      <c r="O108" s="57"/>
      <c r="P108" s="57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57"/>
      <c r="AB108" s="57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8"/>
      <c r="BM108" s="68"/>
      <c r="BN108" s="68"/>
      <c r="BO108" s="68"/>
      <c r="BP108" s="68"/>
      <c r="BQ108" s="68"/>
      <c r="BR108" s="68"/>
      <c r="BS108" s="68"/>
    </row>
    <row r="109" spans="1:71" ht="18.75">
      <c r="A109" s="69"/>
      <c r="B109" s="69"/>
      <c r="C109" s="70"/>
      <c r="D109" s="70"/>
      <c r="E109" s="71"/>
      <c r="F109" s="71"/>
      <c r="G109" s="71"/>
      <c r="H109" s="458"/>
      <c r="I109" s="25"/>
      <c r="J109" s="25"/>
      <c r="K109" s="25"/>
      <c r="L109" s="25"/>
      <c r="M109" s="25"/>
      <c r="N109" s="57"/>
      <c r="O109" s="57"/>
      <c r="P109" s="57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57"/>
      <c r="AB109" s="57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8"/>
      <c r="BM109" s="68"/>
      <c r="BN109" s="68"/>
      <c r="BO109" s="68"/>
      <c r="BP109" s="68"/>
      <c r="BQ109" s="68"/>
      <c r="BR109" s="68"/>
      <c r="BS109" s="68"/>
    </row>
    <row r="110" spans="1:71" ht="18.75">
      <c r="A110" s="69"/>
      <c r="B110" s="69"/>
      <c r="C110" s="70"/>
      <c r="D110" s="70"/>
      <c r="E110" s="71"/>
      <c r="F110" s="71"/>
      <c r="G110" s="71"/>
      <c r="H110" s="458"/>
      <c r="I110" s="25"/>
      <c r="J110" s="25"/>
      <c r="K110" s="25"/>
      <c r="L110" s="25"/>
      <c r="M110" s="25"/>
      <c r="N110" s="57"/>
      <c r="O110" s="57"/>
      <c r="P110" s="57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57"/>
      <c r="AB110" s="57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8"/>
      <c r="BM110" s="68"/>
      <c r="BN110" s="68"/>
      <c r="BO110" s="68"/>
      <c r="BP110" s="68"/>
      <c r="BQ110" s="68"/>
      <c r="BR110" s="68"/>
      <c r="BS110" s="68"/>
    </row>
    <row r="111" spans="1:71" ht="18.75">
      <c r="A111" s="69"/>
      <c r="B111" s="69"/>
      <c r="C111" s="70"/>
      <c r="D111" s="70"/>
      <c r="E111" s="71"/>
      <c r="F111" s="71"/>
      <c r="G111" s="71"/>
      <c r="H111" s="458"/>
      <c r="I111" s="25"/>
      <c r="J111" s="25"/>
      <c r="K111" s="25"/>
      <c r="L111" s="25"/>
      <c r="M111" s="25"/>
      <c r="N111" s="57"/>
      <c r="O111" s="57"/>
      <c r="P111" s="57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57"/>
      <c r="AB111" s="57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8"/>
      <c r="BM111" s="68"/>
      <c r="BN111" s="68"/>
      <c r="BO111" s="68"/>
      <c r="BP111" s="68"/>
      <c r="BQ111" s="68"/>
      <c r="BR111" s="68"/>
      <c r="BS111" s="68"/>
    </row>
    <row r="112" spans="1:71" ht="18.75">
      <c r="A112" s="69"/>
      <c r="B112" s="69"/>
      <c r="C112" s="70"/>
      <c r="D112" s="70"/>
      <c r="E112" s="71"/>
      <c r="F112" s="71"/>
      <c r="G112" s="71"/>
      <c r="H112" s="458"/>
      <c r="I112" s="25"/>
      <c r="J112" s="25"/>
      <c r="K112" s="25"/>
      <c r="L112" s="25"/>
      <c r="M112" s="25"/>
      <c r="N112" s="57"/>
      <c r="O112" s="57"/>
      <c r="P112" s="57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57"/>
      <c r="AB112" s="57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8"/>
      <c r="BM112" s="68"/>
      <c r="BN112" s="68"/>
      <c r="BO112" s="68"/>
      <c r="BP112" s="68"/>
      <c r="BQ112" s="68"/>
      <c r="BR112" s="68"/>
      <c r="BS112" s="68"/>
    </row>
    <row r="113" spans="1:71" ht="18.75">
      <c r="A113" s="69"/>
      <c r="B113" s="69"/>
      <c r="C113" s="70"/>
      <c r="D113" s="70"/>
      <c r="E113" s="71"/>
      <c r="F113" s="71"/>
      <c r="G113" s="71"/>
      <c r="H113" s="458"/>
      <c r="I113" s="25"/>
      <c r="J113" s="25"/>
      <c r="K113" s="25"/>
      <c r="L113" s="25"/>
      <c r="M113" s="25"/>
      <c r="N113" s="57"/>
      <c r="O113" s="57"/>
      <c r="P113" s="57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57"/>
      <c r="AB113" s="57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8"/>
      <c r="BM113" s="68"/>
      <c r="BN113" s="68"/>
      <c r="BO113" s="68"/>
      <c r="BP113" s="68"/>
      <c r="BQ113" s="68"/>
      <c r="BR113" s="68"/>
      <c r="BS113" s="68"/>
    </row>
    <row r="114" spans="1:71" ht="18.75">
      <c r="A114" s="69"/>
      <c r="B114" s="69"/>
      <c r="C114" s="70"/>
      <c r="D114" s="70"/>
      <c r="E114" s="71"/>
      <c r="F114" s="71"/>
      <c r="G114" s="71"/>
      <c r="H114" s="458"/>
      <c r="I114" s="25"/>
      <c r="J114" s="25"/>
      <c r="K114" s="25"/>
      <c r="L114" s="25"/>
      <c r="M114" s="25"/>
      <c r="N114" s="57"/>
      <c r="O114" s="57"/>
      <c r="P114" s="57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57"/>
      <c r="AB114" s="57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8"/>
      <c r="BM114" s="68"/>
      <c r="BN114" s="68"/>
      <c r="BO114" s="68"/>
      <c r="BP114" s="68"/>
      <c r="BQ114" s="68"/>
      <c r="BR114" s="68"/>
      <c r="BS114" s="68"/>
    </row>
    <row r="115" spans="1:71" ht="18.75">
      <c r="A115" s="69"/>
      <c r="B115" s="69"/>
      <c r="C115" s="70"/>
      <c r="D115" s="70"/>
      <c r="E115" s="71"/>
      <c r="F115" s="71"/>
      <c r="G115" s="71"/>
      <c r="H115" s="458"/>
      <c r="I115" s="25"/>
      <c r="J115" s="25"/>
      <c r="K115" s="25"/>
      <c r="L115" s="25"/>
      <c r="M115" s="25"/>
      <c r="N115" s="57"/>
      <c r="O115" s="57"/>
      <c r="P115" s="57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57"/>
      <c r="AB115" s="57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8"/>
      <c r="BM115" s="68"/>
      <c r="BN115" s="68"/>
      <c r="BO115" s="68"/>
      <c r="BP115" s="68"/>
      <c r="BQ115" s="68"/>
      <c r="BR115" s="68"/>
      <c r="BS115" s="68"/>
    </row>
    <row r="116" spans="1:71" ht="18.75">
      <c r="A116" s="69"/>
      <c r="B116" s="69"/>
      <c r="C116" s="70"/>
      <c r="D116" s="70"/>
      <c r="E116" s="71"/>
      <c r="F116" s="71"/>
      <c r="G116" s="71"/>
      <c r="H116" s="458"/>
      <c r="I116" s="25"/>
      <c r="J116" s="25"/>
      <c r="K116" s="25"/>
      <c r="L116" s="25"/>
      <c r="M116" s="25"/>
      <c r="N116" s="57"/>
      <c r="O116" s="57"/>
      <c r="P116" s="57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57"/>
      <c r="AB116" s="57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8"/>
      <c r="BM116" s="68"/>
      <c r="BN116" s="68"/>
      <c r="BO116" s="68"/>
      <c r="BP116" s="68"/>
      <c r="BQ116" s="68"/>
      <c r="BR116" s="68"/>
      <c r="BS116" s="68"/>
    </row>
    <row r="117" spans="1:71" ht="18.75">
      <c r="A117" s="69"/>
      <c r="B117" s="69"/>
      <c r="C117" s="70"/>
      <c r="D117" s="70"/>
      <c r="E117" s="71"/>
      <c r="F117" s="71"/>
      <c r="G117" s="71"/>
      <c r="H117" s="458"/>
      <c r="I117" s="25"/>
      <c r="J117" s="25"/>
      <c r="K117" s="25"/>
      <c r="L117" s="25"/>
      <c r="M117" s="25"/>
      <c r="N117" s="57"/>
      <c r="O117" s="57"/>
      <c r="P117" s="57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57"/>
      <c r="AB117" s="57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8"/>
      <c r="BM117" s="68"/>
      <c r="BN117" s="68"/>
      <c r="BO117" s="68"/>
      <c r="BP117" s="68"/>
      <c r="BQ117" s="68"/>
      <c r="BR117" s="68"/>
      <c r="BS117" s="68"/>
    </row>
    <row r="118" spans="1:71" ht="18.75">
      <c r="A118" s="69"/>
      <c r="B118" s="69"/>
      <c r="C118" s="70"/>
      <c r="D118" s="70"/>
      <c r="E118" s="71"/>
      <c r="F118" s="71"/>
      <c r="G118" s="71"/>
      <c r="H118" s="458"/>
      <c r="I118" s="25"/>
      <c r="J118" s="25"/>
      <c r="K118" s="25"/>
      <c r="L118" s="25"/>
      <c r="M118" s="25"/>
      <c r="N118" s="57"/>
      <c r="O118" s="57"/>
      <c r="P118" s="57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57"/>
      <c r="AB118" s="57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8"/>
      <c r="BM118" s="68"/>
      <c r="BN118" s="68"/>
      <c r="BO118" s="68"/>
      <c r="BP118" s="68"/>
      <c r="BQ118" s="68"/>
      <c r="BR118" s="68"/>
      <c r="BS118" s="68"/>
    </row>
    <row r="119" spans="1:71" ht="18.75">
      <c r="A119" s="69"/>
      <c r="B119" s="69"/>
      <c r="C119" s="70"/>
      <c r="D119" s="70"/>
      <c r="E119" s="71"/>
      <c r="F119" s="71"/>
      <c r="G119" s="71"/>
      <c r="H119" s="458"/>
      <c r="I119" s="25"/>
      <c r="J119" s="25"/>
      <c r="K119" s="25"/>
      <c r="L119" s="25"/>
      <c r="M119" s="25"/>
      <c r="N119" s="57"/>
      <c r="O119" s="57"/>
      <c r="P119" s="57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57"/>
      <c r="AB119" s="57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8"/>
      <c r="BM119" s="68"/>
      <c r="BN119" s="68"/>
      <c r="BO119" s="68"/>
      <c r="BP119" s="68"/>
      <c r="BQ119" s="68"/>
      <c r="BR119" s="68"/>
      <c r="BS119" s="68"/>
    </row>
    <row r="120" spans="1:71" ht="18.75">
      <c r="A120" s="69"/>
      <c r="B120" s="69"/>
      <c r="C120" s="70"/>
      <c r="D120" s="70"/>
      <c r="E120" s="71"/>
      <c r="F120" s="71"/>
      <c r="G120" s="71"/>
      <c r="H120" s="458"/>
      <c r="I120" s="25"/>
      <c r="J120" s="25"/>
      <c r="K120" s="25"/>
      <c r="L120" s="25"/>
      <c r="M120" s="25"/>
      <c r="N120" s="57"/>
      <c r="O120" s="57"/>
      <c r="P120" s="57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57"/>
      <c r="AB120" s="57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8"/>
      <c r="BM120" s="68"/>
      <c r="BN120" s="68"/>
      <c r="BO120" s="68"/>
      <c r="BP120" s="68"/>
      <c r="BQ120" s="68"/>
      <c r="BR120" s="68"/>
      <c r="BS120" s="68"/>
    </row>
    <row r="121" spans="1:71" ht="18.75">
      <c r="A121" s="69"/>
      <c r="B121" s="69"/>
      <c r="C121" s="70"/>
      <c r="D121" s="70"/>
      <c r="E121" s="71"/>
      <c r="F121" s="71"/>
      <c r="G121" s="71"/>
      <c r="H121" s="458"/>
      <c r="I121" s="25"/>
      <c r="J121" s="25"/>
      <c r="K121" s="25"/>
      <c r="L121" s="25"/>
      <c r="M121" s="25"/>
      <c r="N121" s="57"/>
      <c r="O121" s="57"/>
      <c r="P121" s="57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57"/>
      <c r="AB121" s="57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8"/>
      <c r="BM121" s="68"/>
      <c r="BN121" s="68"/>
      <c r="BO121" s="68"/>
      <c r="BP121" s="68"/>
      <c r="BQ121" s="68"/>
      <c r="BR121" s="68"/>
      <c r="BS121" s="68"/>
    </row>
    <row r="122" spans="1:71" ht="18.75">
      <c r="A122" s="69"/>
      <c r="B122" s="69"/>
      <c r="C122" s="70"/>
      <c r="D122" s="70"/>
      <c r="E122" s="71"/>
      <c r="F122" s="71"/>
      <c r="G122" s="71"/>
      <c r="H122" s="458"/>
      <c r="I122" s="25"/>
      <c r="J122" s="25"/>
      <c r="K122" s="25"/>
      <c r="L122" s="25"/>
      <c r="M122" s="25"/>
      <c r="N122" s="57"/>
      <c r="O122" s="57"/>
      <c r="P122" s="57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57"/>
      <c r="AB122" s="57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8"/>
      <c r="BM122" s="68"/>
      <c r="BN122" s="68"/>
      <c r="BO122" s="68"/>
      <c r="BP122" s="68"/>
      <c r="BQ122" s="68"/>
      <c r="BR122" s="68"/>
      <c r="BS122" s="68"/>
    </row>
    <row r="123" spans="1:71" ht="18.75">
      <c r="A123" s="69"/>
      <c r="B123" s="69"/>
      <c r="C123" s="70"/>
      <c r="D123" s="70"/>
      <c r="E123" s="71"/>
      <c r="F123" s="71"/>
      <c r="G123" s="71"/>
      <c r="H123" s="458"/>
      <c r="I123" s="25"/>
      <c r="J123" s="25"/>
      <c r="K123" s="25"/>
      <c r="L123" s="25"/>
      <c r="M123" s="25"/>
      <c r="N123" s="57"/>
      <c r="O123" s="57"/>
      <c r="P123" s="57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57"/>
      <c r="AB123" s="57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8"/>
      <c r="BM123" s="68"/>
      <c r="BN123" s="68"/>
      <c r="BO123" s="68"/>
      <c r="BP123" s="68"/>
      <c r="BQ123" s="68"/>
      <c r="BR123" s="68"/>
      <c r="BS123" s="68"/>
    </row>
    <row r="124" spans="1:71" ht="18.75">
      <c r="A124" s="69"/>
      <c r="B124" s="69"/>
      <c r="C124" s="70"/>
      <c r="D124" s="70"/>
      <c r="E124" s="71"/>
      <c r="F124" s="71"/>
      <c r="G124" s="71"/>
      <c r="H124" s="458"/>
      <c r="I124" s="25"/>
      <c r="J124" s="25"/>
      <c r="K124" s="25"/>
      <c r="L124" s="25"/>
      <c r="M124" s="25"/>
      <c r="N124" s="57"/>
      <c r="O124" s="57"/>
      <c r="P124" s="57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57"/>
      <c r="AB124" s="57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8"/>
      <c r="BM124" s="68"/>
      <c r="BN124" s="68"/>
      <c r="BO124" s="68"/>
      <c r="BP124" s="68"/>
      <c r="BQ124" s="68"/>
      <c r="BR124" s="68"/>
      <c r="BS124" s="68"/>
    </row>
    <row r="125" spans="1:71" ht="18.75">
      <c r="A125" s="69"/>
      <c r="B125" s="69"/>
      <c r="C125" s="70"/>
      <c r="D125" s="70"/>
      <c r="E125" s="71"/>
      <c r="F125" s="71"/>
      <c r="G125" s="71"/>
      <c r="H125" s="458"/>
      <c r="I125" s="25"/>
      <c r="J125" s="25"/>
      <c r="K125" s="25"/>
      <c r="L125" s="25"/>
      <c r="M125" s="25"/>
      <c r="N125" s="57"/>
      <c r="O125" s="57"/>
      <c r="P125" s="57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57"/>
      <c r="AB125" s="57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8"/>
      <c r="BM125" s="68"/>
      <c r="BN125" s="68"/>
      <c r="BO125" s="68"/>
      <c r="BP125" s="68"/>
      <c r="BQ125" s="68"/>
      <c r="BR125" s="68"/>
      <c r="BS125" s="68"/>
    </row>
    <row r="126" spans="1:71" ht="18.75">
      <c r="A126" s="69"/>
      <c r="B126" s="69"/>
      <c r="C126" s="70"/>
      <c r="D126" s="70"/>
      <c r="E126" s="71"/>
      <c r="F126" s="71"/>
      <c r="G126" s="71"/>
      <c r="H126" s="458"/>
      <c r="I126" s="25"/>
      <c r="J126" s="25"/>
      <c r="K126" s="25"/>
      <c r="L126" s="25"/>
      <c r="M126" s="25"/>
      <c r="N126" s="57"/>
      <c r="O126" s="57"/>
      <c r="P126" s="57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57"/>
      <c r="AB126" s="57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8"/>
      <c r="BM126" s="68"/>
      <c r="BN126" s="68"/>
      <c r="BO126" s="68"/>
      <c r="BP126" s="68"/>
      <c r="BQ126" s="68"/>
      <c r="BR126" s="68"/>
      <c r="BS126" s="68"/>
    </row>
    <row r="127" spans="1:71" ht="18.75">
      <c r="A127" s="69"/>
      <c r="B127" s="69"/>
      <c r="C127" s="70"/>
      <c r="D127" s="70"/>
      <c r="E127" s="71"/>
      <c r="F127" s="71"/>
      <c r="G127" s="71"/>
      <c r="H127" s="458"/>
      <c r="I127" s="25"/>
      <c r="J127" s="25"/>
      <c r="K127" s="25"/>
      <c r="L127" s="25"/>
      <c r="M127" s="25"/>
      <c r="N127" s="57"/>
      <c r="O127" s="57"/>
      <c r="P127" s="57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57"/>
      <c r="AB127" s="57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8"/>
      <c r="BM127" s="68"/>
      <c r="BN127" s="68"/>
      <c r="BO127" s="68"/>
      <c r="BP127" s="68"/>
      <c r="BQ127" s="68"/>
      <c r="BR127" s="68"/>
      <c r="BS127" s="68"/>
    </row>
    <row r="128" spans="1:71" ht="18.75">
      <c r="A128" s="69"/>
      <c r="B128" s="69"/>
      <c r="C128" s="70"/>
      <c r="D128" s="70"/>
      <c r="E128" s="71"/>
      <c r="F128" s="71"/>
      <c r="G128" s="71"/>
      <c r="H128" s="458"/>
      <c r="I128" s="25"/>
      <c r="J128" s="25"/>
      <c r="K128" s="25"/>
      <c r="L128" s="25"/>
      <c r="M128" s="25"/>
      <c r="N128" s="57"/>
      <c r="O128" s="57"/>
      <c r="P128" s="57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57"/>
      <c r="AB128" s="57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8"/>
      <c r="BM128" s="68"/>
      <c r="BN128" s="68"/>
      <c r="BO128" s="68"/>
      <c r="BP128" s="68"/>
      <c r="BQ128" s="68"/>
      <c r="BR128" s="68"/>
      <c r="BS128" s="68"/>
    </row>
    <row r="129" spans="1:71" ht="18.75">
      <c r="A129" s="69"/>
      <c r="B129" s="69"/>
      <c r="C129" s="70"/>
      <c r="D129" s="70"/>
      <c r="E129" s="71"/>
      <c r="F129" s="71"/>
      <c r="G129" s="71"/>
      <c r="H129" s="458"/>
      <c r="I129" s="25"/>
      <c r="J129" s="25"/>
      <c r="K129" s="25"/>
      <c r="L129" s="25"/>
      <c r="M129" s="25"/>
      <c r="N129" s="57"/>
      <c r="O129" s="57"/>
      <c r="P129" s="57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57"/>
      <c r="AB129" s="57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8"/>
      <c r="BM129" s="68"/>
      <c r="BN129" s="68"/>
      <c r="BO129" s="68"/>
      <c r="BP129" s="68"/>
      <c r="BQ129" s="68"/>
      <c r="BR129" s="68"/>
      <c r="BS129" s="68"/>
    </row>
    <row r="130" spans="1:71" ht="18.75">
      <c r="A130" s="69"/>
      <c r="B130" s="69"/>
      <c r="C130" s="70"/>
      <c r="D130" s="70"/>
      <c r="E130" s="71"/>
      <c r="F130" s="71"/>
      <c r="G130" s="71"/>
      <c r="H130" s="458"/>
      <c r="I130" s="25"/>
      <c r="J130" s="25"/>
      <c r="K130" s="25"/>
      <c r="L130" s="25"/>
      <c r="M130" s="25"/>
      <c r="N130" s="57"/>
      <c r="O130" s="57"/>
      <c r="P130" s="57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57"/>
      <c r="AB130" s="57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8"/>
      <c r="BM130" s="68"/>
      <c r="BN130" s="68"/>
      <c r="BO130" s="68"/>
      <c r="BP130" s="68"/>
      <c r="BQ130" s="68"/>
      <c r="BR130" s="68"/>
      <c r="BS130" s="68"/>
    </row>
    <row r="131" spans="1:71" ht="18.75">
      <c r="A131" s="69"/>
      <c r="B131" s="69"/>
      <c r="C131" s="70"/>
      <c r="D131" s="70"/>
      <c r="E131" s="71"/>
      <c r="F131" s="71"/>
      <c r="G131" s="71"/>
      <c r="H131" s="458"/>
      <c r="I131" s="25"/>
      <c r="J131" s="25"/>
      <c r="K131" s="25"/>
      <c r="L131" s="25"/>
      <c r="M131" s="25"/>
      <c r="N131" s="57"/>
      <c r="O131" s="57"/>
      <c r="P131" s="57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57"/>
      <c r="AB131" s="57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8"/>
      <c r="BM131" s="68"/>
      <c r="BN131" s="68"/>
      <c r="BO131" s="68"/>
      <c r="BP131" s="68"/>
      <c r="BQ131" s="68"/>
      <c r="BR131" s="68"/>
      <c r="BS131" s="68"/>
    </row>
    <row r="132" spans="1:71" ht="18.75">
      <c r="A132" s="69"/>
      <c r="B132" s="69"/>
      <c r="C132" s="70"/>
      <c r="D132" s="70"/>
      <c r="E132" s="71"/>
      <c r="F132" s="71"/>
      <c r="G132" s="71"/>
      <c r="H132" s="458"/>
      <c r="I132" s="25"/>
      <c r="J132" s="25"/>
      <c r="K132" s="25"/>
      <c r="L132" s="25"/>
      <c r="M132" s="25"/>
      <c r="N132" s="57"/>
      <c r="O132" s="57"/>
      <c r="P132" s="57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57"/>
      <c r="AB132" s="57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8"/>
      <c r="BM132" s="68"/>
      <c r="BN132" s="68"/>
      <c r="BO132" s="68"/>
      <c r="BP132" s="68"/>
      <c r="BQ132" s="68"/>
      <c r="BR132" s="68"/>
      <c r="BS132" s="68"/>
    </row>
    <row r="133" spans="1:71" ht="18.75">
      <c r="A133" s="69"/>
      <c r="B133" s="69"/>
      <c r="C133" s="70"/>
      <c r="D133" s="70"/>
      <c r="E133" s="71"/>
      <c r="F133" s="71"/>
      <c r="G133" s="71"/>
      <c r="H133" s="458"/>
      <c r="I133" s="25"/>
      <c r="J133" s="25"/>
      <c r="K133" s="25"/>
      <c r="L133" s="25"/>
      <c r="M133" s="25"/>
      <c r="N133" s="57"/>
      <c r="O133" s="57"/>
      <c r="P133" s="57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57"/>
      <c r="AB133" s="57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8"/>
      <c r="BM133" s="68"/>
      <c r="BN133" s="68"/>
      <c r="BO133" s="68"/>
      <c r="BP133" s="68"/>
      <c r="BQ133" s="68"/>
      <c r="BR133" s="68"/>
      <c r="BS133" s="68"/>
    </row>
    <row r="134" spans="1:71" ht="18.75">
      <c r="A134" s="69"/>
      <c r="B134" s="69"/>
      <c r="C134" s="70"/>
      <c r="D134" s="70"/>
      <c r="E134" s="71"/>
      <c r="F134" s="71"/>
      <c r="G134" s="71"/>
      <c r="H134" s="458"/>
      <c r="I134" s="25"/>
      <c r="J134" s="25"/>
      <c r="K134" s="25"/>
      <c r="L134" s="25"/>
      <c r="M134" s="25"/>
      <c r="N134" s="57"/>
      <c r="O134" s="57"/>
      <c r="P134" s="57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57"/>
      <c r="AB134" s="57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8"/>
      <c r="BM134" s="68"/>
      <c r="BN134" s="68"/>
      <c r="BO134" s="68"/>
      <c r="BP134" s="68"/>
      <c r="BQ134" s="68"/>
      <c r="BR134" s="68"/>
      <c r="BS134" s="68"/>
    </row>
    <row r="135" spans="1:71" ht="18.75">
      <c r="A135" s="69"/>
      <c r="B135" s="69"/>
      <c r="C135" s="70"/>
      <c r="D135" s="70"/>
      <c r="E135" s="71"/>
      <c r="F135" s="71"/>
      <c r="G135" s="71"/>
      <c r="H135" s="458"/>
      <c r="I135" s="25"/>
      <c r="J135" s="25"/>
      <c r="K135" s="25"/>
      <c r="L135" s="25"/>
      <c r="M135" s="25"/>
      <c r="N135" s="57"/>
      <c r="O135" s="57"/>
      <c r="P135" s="57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57"/>
      <c r="AB135" s="57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8"/>
      <c r="BM135" s="68"/>
      <c r="BN135" s="68"/>
      <c r="BO135" s="68"/>
      <c r="BP135" s="68"/>
      <c r="BQ135" s="68"/>
      <c r="BR135" s="68"/>
      <c r="BS135" s="68"/>
    </row>
    <row r="136" spans="1:71" ht="18.75">
      <c r="A136" s="69"/>
      <c r="B136" s="69"/>
      <c r="C136" s="70"/>
      <c r="D136" s="70"/>
      <c r="E136" s="71"/>
      <c r="F136" s="71"/>
      <c r="G136" s="71"/>
      <c r="H136" s="458"/>
      <c r="I136" s="25"/>
      <c r="J136" s="25"/>
      <c r="K136" s="25"/>
      <c r="L136" s="25"/>
      <c r="M136" s="25"/>
      <c r="N136" s="57"/>
      <c r="O136" s="57"/>
      <c r="P136" s="57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57"/>
      <c r="AB136" s="57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8"/>
      <c r="BM136" s="68"/>
      <c r="BN136" s="68"/>
      <c r="BO136" s="68"/>
      <c r="BP136" s="68"/>
      <c r="BQ136" s="68"/>
      <c r="BR136" s="68"/>
      <c r="BS136" s="68"/>
    </row>
    <row r="137" spans="1:71" ht="18.75">
      <c r="A137" s="69"/>
      <c r="B137" s="69"/>
      <c r="C137" s="70"/>
      <c r="D137" s="70"/>
      <c r="E137" s="71"/>
      <c r="F137" s="71"/>
      <c r="G137" s="71"/>
      <c r="H137" s="458"/>
      <c r="I137" s="25"/>
      <c r="J137" s="25"/>
      <c r="K137" s="25"/>
      <c r="L137" s="25"/>
      <c r="M137" s="25"/>
      <c r="N137" s="57"/>
      <c r="O137" s="57"/>
      <c r="P137" s="57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57"/>
      <c r="AB137" s="57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8"/>
      <c r="BM137" s="68"/>
      <c r="BN137" s="68"/>
      <c r="BO137" s="68"/>
      <c r="BP137" s="68"/>
      <c r="BQ137" s="68"/>
      <c r="BR137" s="68"/>
      <c r="BS137" s="68"/>
    </row>
    <row r="138" spans="1:71" ht="18.75">
      <c r="A138" s="69"/>
      <c r="B138" s="69"/>
      <c r="C138" s="70"/>
      <c r="D138" s="70"/>
      <c r="E138" s="71"/>
      <c r="F138" s="71"/>
      <c r="G138" s="71"/>
      <c r="H138" s="458"/>
      <c r="I138" s="25"/>
      <c r="J138" s="25"/>
      <c r="K138" s="25"/>
      <c r="L138" s="25"/>
      <c r="M138" s="25"/>
      <c r="N138" s="57"/>
      <c r="O138" s="57"/>
      <c r="P138" s="57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57"/>
      <c r="AB138" s="57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8"/>
      <c r="BM138" s="68"/>
      <c r="BN138" s="68"/>
      <c r="BO138" s="68"/>
      <c r="BP138" s="68"/>
      <c r="BQ138" s="68"/>
      <c r="BR138" s="68"/>
      <c r="BS138" s="68"/>
    </row>
    <row r="139" spans="1:63" ht="18.75">
      <c r="A139" s="69"/>
      <c r="B139" s="69"/>
      <c r="C139" s="70"/>
      <c r="D139" s="70"/>
      <c r="E139" s="5"/>
      <c r="F139" s="5"/>
      <c r="G139" s="5"/>
      <c r="H139" s="456"/>
      <c r="I139" s="26"/>
      <c r="J139" s="26"/>
      <c r="K139" s="26"/>
      <c r="L139" s="26"/>
      <c r="M139" s="26"/>
      <c r="N139" s="42"/>
      <c r="O139" s="42"/>
      <c r="P139" s="42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2"/>
      <c r="AB139" s="42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</row>
    <row r="140" spans="1:63" ht="18.75">
      <c r="A140" s="69"/>
      <c r="B140" s="69"/>
      <c r="C140" s="70"/>
      <c r="D140" s="70"/>
      <c r="E140" s="5"/>
      <c r="F140" s="5"/>
      <c r="G140" s="5"/>
      <c r="H140" s="456"/>
      <c r="I140" s="26"/>
      <c r="J140" s="26"/>
      <c r="K140" s="26"/>
      <c r="L140" s="26"/>
      <c r="M140" s="26"/>
      <c r="N140" s="42"/>
      <c r="O140" s="42"/>
      <c r="P140" s="42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2"/>
      <c r="AB140" s="42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</row>
    <row r="141" spans="1:63" ht="18.75">
      <c r="A141" s="69"/>
      <c r="B141" s="69"/>
      <c r="C141" s="70"/>
      <c r="D141" s="70"/>
      <c r="E141" s="5"/>
      <c r="F141" s="5"/>
      <c r="G141" s="5"/>
      <c r="H141" s="456"/>
      <c r="I141" s="26"/>
      <c r="J141" s="26"/>
      <c r="K141" s="26"/>
      <c r="L141" s="26"/>
      <c r="M141" s="26"/>
      <c r="N141" s="42"/>
      <c r="O141" s="42"/>
      <c r="P141" s="42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2"/>
      <c r="AB141" s="42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</row>
    <row r="142" spans="1:63" ht="18.75">
      <c r="A142" s="69"/>
      <c r="B142" s="69"/>
      <c r="C142" s="70"/>
      <c r="D142" s="70"/>
      <c r="E142" s="5"/>
      <c r="F142" s="5"/>
      <c r="G142" s="5"/>
      <c r="H142" s="456"/>
      <c r="I142" s="26"/>
      <c r="J142" s="26"/>
      <c r="K142" s="26"/>
      <c r="L142" s="26"/>
      <c r="M142" s="26"/>
      <c r="N142" s="42"/>
      <c r="O142" s="42"/>
      <c r="P142" s="42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2"/>
      <c r="AB142" s="42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</row>
    <row r="143" spans="1:63" ht="18.75">
      <c r="A143" s="69"/>
      <c r="B143" s="69"/>
      <c r="C143" s="70"/>
      <c r="D143" s="70"/>
      <c r="E143" s="5"/>
      <c r="F143" s="5"/>
      <c r="G143" s="5"/>
      <c r="H143" s="456"/>
      <c r="I143" s="26"/>
      <c r="J143" s="26"/>
      <c r="K143" s="26"/>
      <c r="L143" s="26"/>
      <c r="M143" s="26"/>
      <c r="N143" s="42"/>
      <c r="O143" s="42"/>
      <c r="P143" s="42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2"/>
      <c r="AB143" s="42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</row>
    <row r="144" spans="1:63" ht="18.75">
      <c r="A144" s="69"/>
      <c r="B144" s="69"/>
      <c r="C144" s="70"/>
      <c r="D144" s="70"/>
      <c r="E144" s="5"/>
      <c r="F144" s="5"/>
      <c r="G144" s="5"/>
      <c r="H144" s="456"/>
      <c r="I144" s="26"/>
      <c r="J144" s="26"/>
      <c r="K144" s="26"/>
      <c r="L144" s="26"/>
      <c r="M144" s="26"/>
      <c r="N144" s="42"/>
      <c r="O144" s="42"/>
      <c r="P144" s="42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2"/>
      <c r="AB144" s="42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</row>
    <row r="145" spans="1:63" ht="18.75">
      <c r="A145" s="69"/>
      <c r="B145" s="69"/>
      <c r="C145" s="70"/>
      <c r="D145" s="70"/>
      <c r="E145" s="5"/>
      <c r="F145" s="5"/>
      <c r="G145" s="5"/>
      <c r="H145" s="456"/>
      <c r="I145" s="26"/>
      <c r="J145" s="26"/>
      <c r="K145" s="26"/>
      <c r="L145" s="26"/>
      <c r="M145" s="26"/>
      <c r="N145" s="42"/>
      <c r="O145" s="42"/>
      <c r="P145" s="42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2"/>
      <c r="AB145" s="42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</row>
    <row r="146" spans="1:63" ht="18.75">
      <c r="A146" s="69"/>
      <c r="B146" s="69"/>
      <c r="C146" s="70"/>
      <c r="D146" s="70"/>
      <c r="E146" s="5"/>
      <c r="F146" s="5"/>
      <c r="G146" s="5"/>
      <c r="H146" s="456"/>
      <c r="I146" s="26"/>
      <c r="J146" s="26"/>
      <c r="K146" s="26"/>
      <c r="L146" s="26"/>
      <c r="M146" s="26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</row>
    <row r="147" spans="1:63" ht="18.75">
      <c r="A147" s="69"/>
      <c r="B147" s="69"/>
      <c r="C147" s="70"/>
      <c r="D147" s="70"/>
      <c r="E147" s="5"/>
      <c r="F147" s="5"/>
      <c r="G147" s="5"/>
      <c r="H147" s="456"/>
      <c r="I147" s="26"/>
      <c r="J147" s="26"/>
      <c r="K147" s="26"/>
      <c r="L147" s="26"/>
      <c r="M147" s="26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</row>
    <row r="148" spans="1:63" ht="18.75">
      <c r="A148" s="69"/>
      <c r="B148" s="69"/>
      <c r="C148" s="70"/>
      <c r="D148" s="70"/>
      <c r="E148" s="5"/>
      <c r="F148" s="5"/>
      <c r="G148" s="5"/>
      <c r="H148" s="456"/>
      <c r="I148" s="26"/>
      <c r="J148" s="26"/>
      <c r="K148" s="26"/>
      <c r="L148" s="26"/>
      <c r="M148" s="26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</row>
    <row r="149" spans="1:63" ht="18.75">
      <c r="A149" s="69"/>
      <c r="B149" s="69"/>
      <c r="C149" s="70"/>
      <c r="D149" s="70"/>
      <c r="E149" s="5"/>
      <c r="F149" s="5"/>
      <c r="G149" s="5"/>
      <c r="H149" s="456"/>
      <c r="I149" s="26"/>
      <c r="J149" s="26"/>
      <c r="K149" s="26"/>
      <c r="L149" s="26"/>
      <c r="M149" s="26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</row>
    <row r="150" spans="1:63" ht="18.75">
      <c r="A150" s="69"/>
      <c r="B150" s="69"/>
      <c r="C150" s="70"/>
      <c r="D150" s="70"/>
      <c r="E150" s="5"/>
      <c r="F150" s="5"/>
      <c r="G150" s="5"/>
      <c r="H150" s="456"/>
      <c r="I150" s="26"/>
      <c r="J150" s="26"/>
      <c r="K150" s="26"/>
      <c r="L150" s="26"/>
      <c r="M150" s="26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</row>
    <row r="151" spans="1:63" ht="18.75">
      <c r="A151" s="69"/>
      <c r="B151" s="69"/>
      <c r="C151" s="70"/>
      <c r="D151" s="70"/>
      <c r="E151" s="5"/>
      <c r="F151" s="5"/>
      <c r="G151" s="5"/>
      <c r="H151" s="456"/>
      <c r="I151" s="26"/>
      <c r="J151" s="26"/>
      <c r="K151" s="26"/>
      <c r="L151" s="26"/>
      <c r="M151" s="26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</row>
    <row r="152" spans="1:63" ht="18.75">
      <c r="A152" s="69"/>
      <c r="B152" s="69"/>
      <c r="C152" s="70"/>
      <c r="D152" s="70"/>
      <c r="E152" s="5"/>
      <c r="F152" s="5"/>
      <c r="G152" s="5"/>
      <c r="H152" s="456"/>
      <c r="I152" s="26"/>
      <c r="J152" s="26"/>
      <c r="K152" s="26"/>
      <c r="L152" s="26"/>
      <c r="M152" s="26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</row>
    <row r="153" spans="1:63" ht="18.75">
      <c r="A153" s="69"/>
      <c r="B153" s="69"/>
      <c r="C153" s="70"/>
      <c r="D153" s="70"/>
      <c r="E153" s="5"/>
      <c r="F153" s="5"/>
      <c r="G153" s="5"/>
      <c r="H153" s="456"/>
      <c r="I153" s="26"/>
      <c r="J153" s="26"/>
      <c r="K153" s="26"/>
      <c r="L153" s="26"/>
      <c r="M153" s="26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</row>
    <row r="154" spans="1:63" ht="18.75">
      <c r="A154" s="69"/>
      <c r="B154" s="69"/>
      <c r="C154" s="70"/>
      <c r="D154" s="70"/>
      <c r="E154" s="5"/>
      <c r="F154" s="5"/>
      <c r="G154" s="5"/>
      <c r="H154" s="456"/>
      <c r="I154" s="26"/>
      <c r="J154" s="26"/>
      <c r="K154" s="26"/>
      <c r="L154" s="26"/>
      <c r="M154" s="26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</row>
    <row r="155" spans="1:63" ht="18.75">
      <c r="A155" s="69"/>
      <c r="B155" s="69"/>
      <c r="C155" s="70"/>
      <c r="D155" s="70"/>
      <c r="E155" s="5"/>
      <c r="F155" s="5"/>
      <c r="G155" s="5"/>
      <c r="H155" s="456"/>
      <c r="I155" s="26"/>
      <c r="J155" s="26"/>
      <c r="K155" s="26"/>
      <c r="L155" s="26"/>
      <c r="M155" s="26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</row>
    <row r="156" spans="1:63" ht="18.75">
      <c r="A156" s="69"/>
      <c r="B156" s="69"/>
      <c r="C156" s="70"/>
      <c r="D156" s="70"/>
      <c r="E156" s="5"/>
      <c r="F156" s="5"/>
      <c r="G156" s="5"/>
      <c r="H156" s="456"/>
      <c r="I156" s="26"/>
      <c r="J156" s="26"/>
      <c r="K156" s="26"/>
      <c r="L156" s="26"/>
      <c r="M156" s="26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</row>
    <row r="157" spans="1:63" ht="18.75">
      <c r="A157" s="69"/>
      <c r="B157" s="69"/>
      <c r="C157" s="70"/>
      <c r="D157" s="70"/>
      <c r="E157" s="5"/>
      <c r="F157" s="5"/>
      <c r="G157" s="5"/>
      <c r="H157" s="456"/>
      <c r="I157" s="26"/>
      <c r="J157" s="26"/>
      <c r="K157" s="26"/>
      <c r="L157" s="26"/>
      <c r="M157" s="26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</row>
    <row r="158" spans="1:63" ht="18.75">
      <c r="A158" s="69"/>
      <c r="B158" s="69"/>
      <c r="C158" s="70"/>
      <c r="D158" s="70"/>
      <c r="E158" s="5"/>
      <c r="F158" s="5"/>
      <c r="G158" s="5"/>
      <c r="H158" s="456"/>
      <c r="I158" s="26"/>
      <c r="J158" s="26"/>
      <c r="K158" s="26"/>
      <c r="L158" s="26"/>
      <c r="M158" s="26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</row>
    <row r="159" spans="1:63" ht="18.75">
      <c r="A159" s="69"/>
      <c r="B159" s="69"/>
      <c r="C159" s="70"/>
      <c r="D159" s="70"/>
      <c r="E159" s="5"/>
      <c r="F159" s="5"/>
      <c r="G159" s="5"/>
      <c r="H159" s="456"/>
      <c r="I159" s="26"/>
      <c r="J159" s="26"/>
      <c r="K159" s="26"/>
      <c r="L159" s="26"/>
      <c r="M159" s="26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</row>
    <row r="160" spans="1:63" ht="18.75">
      <c r="A160" s="69"/>
      <c r="B160" s="69"/>
      <c r="C160" s="70"/>
      <c r="D160" s="70"/>
      <c r="E160" s="5"/>
      <c r="F160" s="5"/>
      <c r="G160" s="5"/>
      <c r="H160" s="456"/>
      <c r="I160" s="26"/>
      <c r="J160" s="26"/>
      <c r="K160" s="26"/>
      <c r="L160" s="26"/>
      <c r="M160" s="26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</row>
    <row r="161" spans="1:63" ht="18.75">
      <c r="A161" s="69"/>
      <c r="B161" s="69"/>
      <c r="C161" s="70"/>
      <c r="D161" s="70"/>
      <c r="E161" s="5"/>
      <c r="F161" s="5"/>
      <c r="G161" s="5"/>
      <c r="H161" s="456"/>
      <c r="I161" s="26"/>
      <c r="J161" s="26"/>
      <c r="K161" s="26"/>
      <c r="L161" s="26"/>
      <c r="M161" s="26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</row>
    <row r="162" spans="1:63" ht="18.75">
      <c r="A162" s="69"/>
      <c r="B162" s="69"/>
      <c r="C162" s="70"/>
      <c r="D162" s="70"/>
      <c r="E162" s="5"/>
      <c r="F162" s="5"/>
      <c r="G162" s="5"/>
      <c r="H162" s="456"/>
      <c r="I162" s="26"/>
      <c r="J162" s="26"/>
      <c r="K162" s="26"/>
      <c r="L162" s="26"/>
      <c r="M162" s="26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</row>
    <row r="163" spans="1:63" ht="18.75">
      <c r="A163" s="69"/>
      <c r="B163" s="69"/>
      <c r="C163" s="70"/>
      <c r="D163" s="70"/>
      <c r="E163" s="5"/>
      <c r="F163" s="5"/>
      <c r="G163" s="5"/>
      <c r="H163" s="456"/>
      <c r="I163" s="26"/>
      <c r="J163" s="26"/>
      <c r="K163" s="26"/>
      <c r="L163" s="26"/>
      <c r="M163" s="26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</row>
    <row r="164" spans="1:63" ht="18.75">
      <c r="A164" s="69"/>
      <c r="B164" s="69"/>
      <c r="C164" s="70"/>
      <c r="D164" s="70"/>
      <c r="E164" s="5"/>
      <c r="F164" s="5"/>
      <c r="G164" s="5"/>
      <c r="H164" s="456"/>
      <c r="I164" s="26"/>
      <c r="J164" s="26"/>
      <c r="K164" s="26"/>
      <c r="L164" s="26"/>
      <c r="M164" s="26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</row>
    <row r="165" spans="1:63" ht="18.75">
      <c r="A165" s="69"/>
      <c r="B165" s="69"/>
      <c r="C165" s="74"/>
      <c r="D165" s="74"/>
      <c r="E165" s="5"/>
      <c r="F165" s="5"/>
      <c r="G165" s="5"/>
      <c r="H165" s="456"/>
      <c r="I165" s="26"/>
      <c r="J165" s="26"/>
      <c r="K165" s="26"/>
      <c r="L165" s="26"/>
      <c r="M165" s="26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</row>
    <row r="166" spans="1:63" ht="18.75">
      <c r="A166" s="69"/>
      <c r="B166" s="69"/>
      <c r="C166" s="74"/>
      <c r="D166" s="74"/>
      <c r="E166" s="5"/>
      <c r="F166" s="5"/>
      <c r="G166" s="5"/>
      <c r="H166" s="456"/>
      <c r="I166" s="26"/>
      <c r="J166" s="26"/>
      <c r="K166" s="26"/>
      <c r="L166" s="26"/>
      <c r="M166" s="26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</row>
    <row r="167" spans="1:63" ht="18.75">
      <c r="A167" s="69"/>
      <c r="B167" s="69"/>
      <c r="C167" s="74"/>
      <c r="D167" s="74"/>
      <c r="E167" s="5"/>
      <c r="F167" s="5"/>
      <c r="G167" s="5"/>
      <c r="H167" s="456"/>
      <c r="I167" s="26"/>
      <c r="J167" s="26"/>
      <c r="K167" s="26"/>
      <c r="L167" s="26"/>
      <c r="M167" s="26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</row>
    <row r="168" spans="1:63" ht="18.75">
      <c r="A168" s="69"/>
      <c r="B168" s="69"/>
      <c r="C168" s="74"/>
      <c r="D168" s="74"/>
      <c r="E168" s="5"/>
      <c r="F168" s="5"/>
      <c r="G168" s="5"/>
      <c r="H168" s="456"/>
      <c r="I168" s="26"/>
      <c r="J168" s="26"/>
      <c r="K168" s="26"/>
      <c r="L168" s="26"/>
      <c r="M168" s="26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</row>
    <row r="169" spans="1:63" ht="18.75">
      <c r="A169" s="69"/>
      <c r="B169" s="69"/>
      <c r="C169" s="74"/>
      <c r="D169" s="74"/>
      <c r="E169" s="5"/>
      <c r="F169" s="5"/>
      <c r="G169" s="5"/>
      <c r="H169" s="456"/>
      <c r="I169" s="26"/>
      <c r="J169" s="26"/>
      <c r="K169" s="26"/>
      <c r="L169" s="26"/>
      <c r="M169" s="26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</row>
    <row r="170" spans="1:63" ht="18.75">
      <c r="A170" s="69"/>
      <c r="B170" s="69"/>
      <c r="C170" s="74"/>
      <c r="D170" s="74"/>
      <c r="E170" s="5"/>
      <c r="F170" s="5"/>
      <c r="G170" s="5"/>
      <c r="H170" s="456"/>
      <c r="I170" s="26"/>
      <c r="J170" s="26"/>
      <c r="K170" s="26"/>
      <c r="L170" s="26"/>
      <c r="M170" s="26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</row>
    <row r="171" spans="1:63" ht="18.75">
      <c r="A171" s="69"/>
      <c r="B171" s="69"/>
      <c r="C171" s="74"/>
      <c r="D171" s="74"/>
      <c r="E171" s="5"/>
      <c r="F171" s="5"/>
      <c r="G171" s="5"/>
      <c r="H171" s="456"/>
      <c r="I171" s="26"/>
      <c r="J171" s="26"/>
      <c r="K171" s="26"/>
      <c r="L171" s="26"/>
      <c r="M171" s="26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</row>
    <row r="172" spans="1:63" ht="18.75">
      <c r="A172" s="69"/>
      <c r="B172" s="69"/>
      <c r="C172" s="74"/>
      <c r="D172" s="74"/>
      <c r="E172" s="5"/>
      <c r="F172" s="5"/>
      <c r="G172" s="5"/>
      <c r="H172" s="456"/>
      <c r="I172" s="26"/>
      <c r="J172" s="26"/>
      <c r="K172" s="26"/>
      <c r="L172" s="26"/>
      <c r="M172" s="26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</row>
    <row r="173" spans="1:63" ht="18.75">
      <c r="A173" s="69"/>
      <c r="B173" s="69"/>
      <c r="C173" s="74"/>
      <c r="D173" s="74"/>
      <c r="E173" s="5"/>
      <c r="F173" s="5"/>
      <c r="G173" s="5"/>
      <c r="H173" s="456"/>
      <c r="I173" s="26"/>
      <c r="J173" s="26"/>
      <c r="K173" s="26"/>
      <c r="L173" s="26"/>
      <c r="M173" s="26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</row>
    <row r="174" spans="1:63" ht="18.75">
      <c r="A174" s="69"/>
      <c r="B174" s="69"/>
      <c r="C174" s="74"/>
      <c r="D174" s="74"/>
      <c r="E174" s="5"/>
      <c r="F174" s="5"/>
      <c r="G174" s="5"/>
      <c r="H174" s="456"/>
      <c r="I174" s="26"/>
      <c r="J174" s="26"/>
      <c r="K174" s="26"/>
      <c r="L174" s="26"/>
      <c r="M174" s="26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</row>
    <row r="175" spans="1:63" ht="18.75">
      <c r="A175" s="69"/>
      <c r="B175" s="69"/>
      <c r="C175" s="74"/>
      <c r="D175" s="74"/>
      <c r="E175" s="5"/>
      <c r="F175" s="5"/>
      <c r="G175" s="5"/>
      <c r="H175" s="456"/>
      <c r="I175" s="26"/>
      <c r="J175" s="26"/>
      <c r="K175" s="26"/>
      <c r="L175" s="26"/>
      <c r="M175" s="26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</row>
    <row r="176" spans="1:63" ht="18.75">
      <c r="A176" s="69"/>
      <c r="B176" s="69"/>
      <c r="C176" s="74"/>
      <c r="D176" s="74"/>
      <c r="E176" s="5"/>
      <c r="F176" s="5"/>
      <c r="G176" s="5"/>
      <c r="H176" s="456"/>
      <c r="I176" s="26"/>
      <c r="J176" s="26"/>
      <c r="K176" s="26"/>
      <c r="L176" s="26"/>
      <c r="M176" s="26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</row>
    <row r="177" spans="1:63" ht="18.75">
      <c r="A177" s="69"/>
      <c r="B177" s="69"/>
      <c r="C177" s="74"/>
      <c r="D177" s="74"/>
      <c r="E177" s="5"/>
      <c r="F177" s="5"/>
      <c r="G177" s="5"/>
      <c r="H177" s="45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</row>
    <row r="178" spans="1:63" ht="18.75">
      <c r="A178" s="69"/>
      <c r="B178" s="69"/>
      <c r="C178" s="74"/>
      <c r="D178" s="74"/>
      <c r="E178" s="5"/>
      <c r="F178" s="5"/>
      <c r="G178" s="5"/>
      <c r="H178" s="45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</row>
    <row r="179" spans="1:63" ht="18.75">
      <c r="A179" s="69"/>
      <c r="B179" s="69"/>
      <c r="C179" s="74"/>
      <c r="D179" s="74"/>
      <c r="E179" s="5"/>
      <c r="F179" s="5"/>
      <c r="G179" s="5"/>
      <c r="H179" s="45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</row>
    <row r="180" spans="1:63" ht="18.75">
      <c r="A180" s="69"/>
      <c r="B180" s="69"/>
      <c r="C180" s="74"/>
      <c r="D180" s="74"/>
      <c r="E180" s="5"/>
      <c r="F180" s="5"/>
      <c r="G180" s="5"/>
      <c r="H180" s="45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</row>
    <row r="181" spans="1:63" ht="18.75">
      <c r="A181" s="69"/>
      <c r="B181" s="69"/>
      <c r="C181" s="74"/>
      <c r="D181" s="74"/>
      <c r="E181" s="5"/>
      <c r="F181" s="5"/>
      <c r="G181" s="5"/>
      <c r="H181" s="45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</row>
    <row r="182" spans="1:63" ht="18.75">
      <c r="A182" s="69"/>
      <c r="B182" s="69"/>
      <c r="C182" s="74"/>
      <c r="D182" s="74"/>
      <c r="E182" s="5"/>
      <c r="F182" s="5"/>
      <c r="G182" s="5"/>
      <c r="H182" s="45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</row>
    <row r="183" spans="1:63" ht="18.75">
      <c r="A183" s="69"/>
      <c r="B183" s="69"/>
      <c r="C183" s="74"/>
      <c r="D183" s="74"/>
      <c r="E183" s="5"/>
      <c r="F183" s="5"/>
      <c r="G183" s="5"/>
      <c r="H183" s="45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</row>
    <row r="184" spans="1:63" ht="18.75">
      <c r="A184" s="69"/>
      <c r="B184" s="69"/>
      <c r="C184" s="74"/>
      <c r="D184" s="74"/>
      <c r="E184" s="5"/>
      <c r="F184" s="5"/>
      <c r="G184" s="5"/>
      <c r="H184" s="45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</row>
    <row r="185" spans="1:63" ht="18.75">
      <c r="A185" s="69"/>
      <c r="B185" s="69"/>
      <c r="C185" s="74"/>
      <c r="D185" s="74"/>
      <c r="E185" s="5"/>
      <c r="F185" s="5"/>
      <c r="G185" s="5"/>
      <c r="H185" s="45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</row>
    <row r="186" spans="1:63" ht="18.75">
      <c r="A186" s="69"/>
      <c r="B186" s="69"/>
      <c r="C186" s="74"/>
      <c r="D186" s="74"/>
      <c r="E186" s="5"/>
      <c r="F186" s="5"/>
      <c r="G186" s="5"/>
      <c r="H186" s="45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</row>
    <row r="187" spans="1:63" ht="18.75">
      <c r="A187" s="69"/>
      <c r="B187" s="69"/>
      <c r="C187" s="74"/>
      <c r="D187" s="74"/>
      <c r="E187" s="5"/>
      <c r="F187" s="5"/>
      <c r="G187" s="5"/>
      <c r="H187" s="45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</row>
    <row r="188" spans="1:63" ht="18.75">
      <c r="A188" s="69"/>
      <c r="B188" s="69"/>
      <c r="C188" s="74"/>
      <c r="D188" s="74"/>
      <c r="E188" s="5"/>
      <c r="F188" s="5"/>
      <c r="G188" s="5"/>
      <c r="H188" s="45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</row>
    <row r="189" spans="1:63" ht="18.75">
      <c r="A189" s="69"/>
      <c r="B189" s="69"/>
      <c r="C189" s="74"/>
      <c r="D189" s="74"/>
      <c r="E189" s="5"/>
      <c r="F189" s="5"/>
      <c r="G189" s="5"/>
      <c r="H189" s="45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</row>
    <row r="190" spans="1:63" ht="18.75">
      <c r="A190" s="69"/>
      <c r="B190" s="69"/>
      <c r="C190" s="74"/>
      <c r="D190" s="74"/>
      <c r="E190" s="5"/>
      <c r="F190" s="5"/>
      <c r="G190" s="5"/>
      <c r="H190" s="45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</row>
    <row r="191" spans="1:63" ht="18.75">
      <c r="A191" s="69"/>
      <c r="B191" s="69"/>
      <c r="C191" s="74"/>
      <c r="D191" s="74"/>
      <c r="E191" s="5"/>
      <c r="F191" s="5"/>
      <c r="G191" s="5"/>
      <c r="H191" s="45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</row>
    <row r="192" spans="1:63" ht="18.75">
      <c r="A192" s="69"/>
      <c r="B192" s="69"/>
      <c r="C192" s="74"/>
      <c r="D192" s="74"/>
      <c r="E192" s="5"/>
      <c r="F192" s="5"/>
      <c r="G192" s="5"/>
      <c r="H192" s="45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</row>
    <row r="193" spans="1:63" ht="18.75">
      <c r="A193" s="69"/>
      <c r="B193" s="69"/>
      <c r="C193" s="74"/>
      <c r="D193" s="74"/>
      <c r="E193" s="5"/>
      <c r="F193" s="5"/>
      <c r="G193" s="5"/>
      <c r="H193" s="45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</row>
    <row r="194" spans="1:63" ht="18.75">
      <c r="A194" s="69"/>
      <c r="B194" s="69"/>
      <c r="C194" s="74"/>
      <c r="D194" s="74"/>
      <c r="E194" s="5"/>
      <c r="F194" s="5"/>
      <c r="G194" s="5"/>
      <c r="H194" s="45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</row>
    <row r="195" spans="1:63" ht="18.75">
      <c r="A195" s="69"/>
      <c r="B195" s="69"/>
      <c r="C195" s="74"/>
      <c r="D195" s="74"/>
      <c r="E195" s="5"/>
      <c r="F195" s="5"/>
      <c r="G195" s="5"/>
      <c r="H195" s="45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</row>
    <row r="196" spans="1:63" ht="18.75">
      <c r="A196" s="69"/>
      <c r="B196" s="69"/>
      <c r="C196" s="74"/>
      <c r="D196" s="74"/>
      <c r="E196" s="5"/>
      <c r="F196" s="5"/>
      <c r="G196" s="5"/>
      <c r="H196" s="45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</row>
    <row r="197" spans="1:63" ht="18.75">
      <c r="A197" s="69"/>
      <c r="B197" s="69"/>
      <c r="C197" s="74"/>
      <c r="D197" s="74"/>
      <c r="E197" s="5"/>
      <c r="F197" s="5"/>
      <c r="G197" s="5"/>
      <c r="H197" s="45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</row>
    <row r="198" spans="1:63" ht="18.75">
      <c r="A198" s="69"/>
      <c r="B198" s="69"/>
      <c r="C198" s="74"/>
      <c r="D198" s="74"/>
      <c r="E198" s="5"/>
      <c r="F198" s="5"/>
      <c r="G198" s="5"/>
      <c r="H198" s="45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</row>
    <row r="199" spans="1:63" ht="18.75">
      <c r="A199" s="69"/>
      <c r="B199" s="69"/>
      <c r="C199" s="74"/>
      <c r="D199" s="74"/>
      <c r="E199" s="5"/>
      <c r="F199" s="5"/>
      <c r="G199" s="5"/>
      <c r="H199" s="45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</row>
    <row r="200" spans="1:63" ht="18.75">
      <c r="A200" s="69"/>
      <c r="B200" s="69"/>
      <c r="C200" s="74"/>
      <c r="D200" s="74"/>
      <c r="E200" s="5"/>
      <c r="F200" s="5"/>
      <c r="G200" s="5"/>
      <c r="H200" s="45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</row>
    <row r="201" spans="1:63" ht="18.75">
      <c r="A201" s="69"/>
      <c r="B201" s="69"/>
      <c r="C201" s="74"/>
      <c r="D201" s="74"/>
      <c r="E201" s="5"/>
      <c r="F201" s="5"/>
      <c r="G201" s="5"/>
      <c r="H201" s="45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</row>
    <row r="202" spans="1:63" ht="18.75">
      <c r="A202" s="69"/>
      <c r="B202" s="69"/>
      <c r="C202" s="74"/>
      <c r="D202" s="74"/>
      <c r="E202" s="5"/>
      <c r="F202" s="5"/>
      <c r="G202" s="5"/>
      <c r="H202" s="45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</row>
    <row r="203" spans="1:63" ht="18.75">
      <c r="A203" s="69"/>
      <c r="B203" s="69"/>
      <c r="C203" s="74"/>
      <c r="D203" s="74"/>
      <c r="E203" s="5"/>
      <c r="F203" s="5"/>
      <c r="G203" s="5"/>
      <c r="H203" s="45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</row>
    <row r="204" spans="1:63" ht="18.75">
      <c r="A204" s="69"/>
      <c r="B204" s="69"/>
      <c r="C204" s="74"/>
      <c r="D204" s="74"/>
      <c r="E204" s="5"/>
      <c r="F204" s="5"/>
      <c r="G204" s="5"/>
      <c r="H204" s="45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</row>
    <row r="205" spans="1:63" ht="18.75">
      <c r="A205" s="69"/>
      <c r="B205" s="69"/>
      <c r="C205" s="74"/>
      <c r="D205" s="74"/>
      <c r="E205" s="5"/>
      <c r="F205" s="5"/>
      <c r="G205" s="5"/>
      <c r="H205" s="45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</row>
    <row r="206" spans="1:63" ht="18.75">
      <c r="A206" s="69"/>
      <c r="B206" s="69"/>
      <c r="C206" s="74"/>
      <c r="D206" s="74"/>
      <c r="E206" s="5"/>
      <c r="F206" s="5"/>
      <c r="G206" s="5"/>
      <c r="H206" s="45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</row>
    <row r="207" spans="1:63" ht="18.75">
      <c r="A207" s="69"/>
      <c r="B207" s="69"/>
      <c r="C207" s="74"/>
      <c r="D207" s="74"/>
      <c r="E207" s="5"/>
      <c r="F207" s="5"/>
      <c r="G207" s="5"/>
      <c r="H207" s="45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</row>
    <row r="208" spans="1:63" ht="18.75">
      <c r="A208" s="69"/>
      <c r="B208" s="69"/>
      <c r="C208" s="74"/>
      <c r="D208" s="74"/>
      <c r="E208" s="5"/>
      <c r="F208" s="5"/>
      <c r="G208" s="5"/>
      <c r="H208" s="45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</row>
    <row r="209" spans="1:63" ht="18.75">
      <c r="A209" s="69"/>
      <c r="B209" s="69"/>
      <c r="C209" s="74"/>
      <c r="D209" s="74"/>
      <c r="E209" s="5"/>
      <c r="F209" s="5"/>
      <c r="G209" s="5"/>
      <c r="H209" s="45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</row>
    <row r="210" spans="1:63" ht="18.75">
      <c r="A210" s="69"/>
      <c r="B210" s="69"/>
      <c r="C210" s="74"/>
      <c r="D210" s="74"/>
      <c r="E210" s="5"/>
      <c r="F210" s="5"/>
      <c r="G210" s="5"/>
      <c r="H210" s="45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</row>
    <row r="211" spans="1:63" ht="18.75">
      <c r="A211" s="69"/>
      <c r="B211" s="69"/>
      <c r="C211" s="74"/>
      <c r="D211" s="74"/>
      <c r="E211" s="5"/>
      <c r="F211" s="5"/>
      <c r="G211" s="5"/>
      <c r="H211" s="45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</row>
    <row r="212" spans="1:63" ht="18.75">
      <c r="A212" s="69"/>
      <c r="B212" s="69"/>
      <c r="C212" s="74"/>
      <c r="D212" s="74"/>
      <c r="E212" s="5"/>
      <c r="F212" s="5"/>
      <c r="G212" s="5"/>
      <c r="H212" s="45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</row>
    <row r="213" spans="1:63" ht="18.75">
      <c r="A213" s="69"/>
      <c r="B213" s="69"/>
      <c r="C213" s="74"/>
      <c r="D213" s="74"/>
      <c r="E213" s="5"/>
      <c r="F213" s="5"/>
      <c r="G213" s="5"/>
      <c r="H213" s="45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</row>
    <row r="214" spans="1:63" ht="18.75">
      <c r="A214" s="69"/>
      <c r="B214" s="69"/>
      <c r="C214" s="74"/>
      <c r="D214" s="74"/>
      <c r="E214" s="5"/>
      <c r="F214" s="5"/>
      <c r="G214" s="5"/>
      <c r="H214" s="45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</row>
    <row r="215" spans="1:63" ht="18.75">
      <c r="A215" s="69"/>
      <c r="B215" s="69"/>
      <c r="C215" s="74"/>
      <c r="D215" s="74"/>
      <c r="E215" s="5"/>
      <c r="F215" s="5"/>
      <c r="G215" s="5"/>
      <c r="H215" s="45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</row>
    <row r="216" spans="1:63" ht="18.75">
      <c r="A216" s="69"/>
      <c r="B216" s="69"/>
      <c r="C216" s="74"/>
      <c r="D216" s="74"/>
      <c r="E216" s="5"/>
      <c r="F216" s="5"/>
      <c r="G216" s="5"/>
      <c r="H216" s="45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</row>
    <row r="217" spans="1:63" ht="18.75">
      <c r="A217" s="69"/>
      <c r="B217" s="69"/>
      <c r="C217" s="74"/>
      <c r="D217" s="74"/>
      <c r="E217" s="5"/>
      <c r="F217" s="5"/>
      <c r="G217" s="5"/>
      <c r="H217" s="45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</row>
    <row r="218" spans="1:63" ht="18.75">
      <c r="A218" s="69"/>
      <c r="B218" s="69"/>
      <c r="C218" s="74"/>
      <c r="D218" s="74"/>
      <c r="E218" s="5"/>
      <c r="F218" s="5"/>
      <c r="G218" s="5"/>
      <c r="H218" s="45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</row>
    <row r="219" spans="1:63" ht="18.75">
      <c r="A219" s="69"/>
      <c r="B219" s="69"/>
      <c r="C219" s="74"/>
      <c r="D219" s="74"/>
      <c r="E219" s="5"/>
      <c r="F219" s="5"/>
      <c r="G219" s="5"/>
      <c r="H219" s="45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</row>
    <row r="220" spans="1:63" ht="18.75">
      <c r="A220" s="69"/>
      <c r="B220" s="69"/>
      <c r="C220" s="74"/>
      <c r="D220" s="74"/>
      <c r="E220" s="5"/>
      <c r="F220" s="5"/>
      <c r="G220" s="5"/>
      <c r="H220" s="45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</row>
    <row r="221" spans="1:63" ht="18.75">
      <c r="A221" s="69"/>
      <c r="B221" s="69"/>
      <c r="C221" s="74"/>
      <c r="D221" s="74"/>
      <c r="E221" s="5"/>
      <c r="F221" s="5"/>
      <c r="G221" s="5"/>
      <c r="H221" s="45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</row>
    <row r="222" spans="1:63" ht="18.75">
      <c r="A222" s="69"/>
      <c r="B222" s="69"/>
      <c r="C222" s="74"/>
      <c r="D222" s="74"/>
      <c r="E222" s="5"/>
      <c r="F222" s="5"/>
      <c r="G222" s="5"/>
      <c r="H222" s="45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</row>
    <row r="223" spans="1:63" ht="18.75">
      <c r="A223" s="69"/>
      <c r="B223" s="69"/>
      <c r="C223" s="74"/>
      <c r="D223" s="74"/>
      <c r="E223" s="5"/>
      <c r="F223" s="5"/>
      <c r="G223" s="5"/>
      <c r="H223" s="45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</row>
    <row r="224" spans="1:63" ht="18.75">
      <c r="A224" s="69"/>
      <c r="B224" s="69"/>
      <c r="C224" s="74"/>
      <c r="D224" s="74"/>
      <c r="E224" s="5"/>
      <c r="F224" s="5"/>
      <c r="G224" s="5"/>
      <c r="H224" s="45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</row>
    <row r="225" spans="1:63" ht="18.75">
      <c r="A225" s="69"/>
      <c r="B225" s="69"/>
      <c r="C225" s="74"/>
      <c r="D225" s="74"/>
      <c r="E225" s="5"/>
      <c r="F225" s="5"/>
      <c r="G225" s="5"/>
      <c r="H225" s="45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</row>
    <row r="226" spans="1:63" ht="18.75">
      <c r="A226" s="69"/>
      <c r="B226" s="69"/>
      <c r="C226" s="74"/>
      <c r="D226" s="74"/>
      <c r="E226" s="5"/>
      <c r="F226" s="5"/>
      <c r="G226" s="5"/>
      <c r="H226" s="45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</row>
    <row r="227" spans="1:63" ht="18.75">
      <c r="A227" s="69"/>
      <c r="B227" s="69"/>
      <c r="C227" s="74"/>
      <c r="D227" s="74"/>
      <c r="E227" s="5"/>
      <c r="F227" s="5"/>
      <c r="G227" s="5"/>
      <c r="H227" s="45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</row>
    <row r="228" spans="1:63" ht="18.75">
      <c r="A228" s="69"/>
      <c r="B228" s="69"/>
      <c r="C228" s="74"/>
      <c r="D228" s="74"/>
      <c r="E228" s="5"/>
      <c r="F228" s="5"/>
      <c r="G228" s="5"/>
      <c r="H228" s="45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</row>
    <row r="229" spans="1:63" ht="18.75">
      <c r="A229" s="69"/>
      <c r="B229" s="69"/>
      <c r="C229" s="74"/>
      <c r="D229" s="74"/>
      <c r="E229" s="5"/>
      <c r="F229" s="5"/>
      <c r="G229" s="5"/>
      <c r="H229" s="45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</row>
    <row r="230" spans="1:63" ht="18.75">
      <c r="A230" s="69"/>
      <c r="B230" s="69"/>
      <c r="C230" s="74"/>
      <c r="D230" s="74"/>
      <c r="E230" s="5"/>
      <c r="F230" s="5"/>
      <c r="G230" s="5"/>
      <c r="H230" s="45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</row>
    <row r="231" spans="1:63" ht="18.75">
      <c r="A231" s="69"/>
      <c r="B231" s="69"/>
      <c r="C231" s="74"/>
      <c r="D231" s="74"/>
      <c r="E231" s="5"/>
      <c r="F231" s="5"/>
      <c r="G231" s="5"/>
      <c r="H231" s="45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</row>
    <row r="232" spans="1:63" ht="18.75">
      <c r="A232" s="69"/>
      <c r="B232" s="69"/>
      <c r="C232" s="74"/>
      <c r="D232" s="74"/>
      <c r="E232" s="5"/>
      <c r="F232" s="5"/>
      <c r="G232" s="5"/>
      <c r="H232" s="45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</row>
    <row r="233" spans="1:63" ht="18.75">
      <c r="A233" s="69"/>
      <c r="B233" s="69"/>
      <c r="C233" s="74"/>
      <c r="D233" s="74"/>
      <c r="E233" s="5"/>
      <c r="F233" s="5"/>
      <c r="G233" s="5"/>
      <c r="H233" s="45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</row>
    <row r="234" spans="1:63" ht="18.75">
      <c r="A234" s="69"/>
      <c r="B234" s="69"/>
      <c r="C234" s="74"/>
      <c r="D234" s="74"/>
      <c r="E234" s="5"/>
      <c r="F234" s="5"/>
      <c r="G234" s="5"/>
      <c r="H234" s="45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</row>
    <row r="235" spans="1:63" ht="18.75">
      <c r="A235" s="69"/>
      <c r="B235" s="69"/>
      <c r="C235" s="74"/>
      <c r="D235" s="74"/>
      <c r="E235" s="5"/>
      <c r="F235" s="5"/>
      <c r="G235" s="5"/>
      <c r="H235" s="45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</row>
    <row r="236" spans="1:63" ht="18.75">
      <c r="A236" s="69"/>
      <c r="B236" s="69"/>
      <c r="C236" s="74"/>
      <c r="D236" s="74"/>
      <c r="E236" s="5"/>
      <c r="F236" s="5"/>
      <c r="G236" s="5"/>
      <c r="H236" s="45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</row>
    <row r="237" spans="1:63" ht="18.75">
      <c r="A237" s="69"/>
      <c r="B237" s="69"/>
      <c r="C237" s="74"/>
      <c r="D237" s="74"/>
      <c r="E237" s="5"/>
      <c r="F237" s="5"/>
      <c r="G237" s="5"/>
      <c r="H237" s="45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</row>
    <row r="238" spans="1:63" ht="18.75">
      <c r="A238" s="69"/>
      <c r="B238" s="69"/>
      <c r="C238" s="74"/>
      <c r="D238" s="74"/>
      <c r="E238" s="5"/>
      <c r="F238" s="5"/>
      <c r="G238" s="5"/>
      <c r="H238" s="45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</row>
    <row r="239" spans="1:63" ht="18.75">
      <c r="A239" s="69"/>
      <c r="B239" s="69"/>
      <c r="C239" s="74"/>
      <c r="D239" s="74"/>
      <c r="E239" s="5"/>
      <c r="F239" s="5"/>
      <c r="G239" s="5"/>
      <c r="H239" s="45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</row>
    <row r="240" spans="1:63" ht="18.75">
      <c r="A240" s="69"/>
      <c r="B240" s="69"/>
      <c r="C240" s="74"/>
      <c r="D240" s="74"/>
      <c r="E240" s="5"/>
      <c r="F240" s="5"/>
      <c r="G240" s="5"/>
      <c r="H240" s="45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</row>
    <row r="241" spans="1:63" ht="18.75">
      <c r="A241" s="69"/>
      <c r="B241" s="69"/>
      <c r="C241" s="74"/>
      <c r="D241" s="74"/>
      <c r="E241" s="5"/>
      <c r="F241" s="5"/>
      <c r="G241" s="5"/>
      <c r="H241" s="45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</row>
    <row r="242" spans="1:63" ht="18.75">
      <c r="A242" s="69"/>
      <c r="B242" s="69"/>
      <c r="C242" s="74"/>
      <c r="D242" s="74"/>
      <c r="E242" s="5"/>
      <c r="F242" s="5"/>
      <c r="G242" s="5"/>
      <c r="H242" s="45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</row>
    <row r="243" spans="1:63" ht="18.75">
      <c r="A243" s="69"/>
      <c r="B243" s="69"/>
      <c r="C243" s="74"/>
      <c r="D243" s="74"/>
      <c r="E243" s="5"/>
      <c r="F243" s="5"/>
      <c r="G243" s="5"/>
      <c r="H243" s="45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</row>
    <row r="244" spans="1:63" ht="18.75">
      <c r="A244" s="69"/>
      <c r="B244" s="69"/>
      <c r="C244" s="74"/>
      <c r="D244" s="74"/>
      <c r="E244" s="5"/>
      <c r="F244" s="5"/>
      <c r="G244" s="5"/>
      <c r="H244" s="45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</row>
    <row r="245" spans="1:63" ht="18.75">
      <c r="A245" s="69"/>
      <c r="B245" s="69"/>
      <c r="C245" s="74"/>
      <c r="D245" s="74"/>
      <c r="E245" s="5"/>
      <c r="F245" s="5"/>
      <c r="G245" s="5"/>
      <c r="H245" s="45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</row>
    <row r="246" spans="1:63" ht="18.75">
      <c r="A246" s="69"/>
      <c r="B246" s="69"/>
      <c r="C246" s="74"/>
      <c r="D246" s="74"/>
      <c r="E246" s="5"/>
      <c r="F246" s="5"/>
      <c r="G246" s="5"/>
      <c r="H246" s="45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</row>
    <row r="247" spans="1:63" ht="18.75">
      <c r="A247" s="69"/>
      <c r="B247" s="69"/>
      <c r="C247" s="74"/>
      <c r="D247" s="74"/>
      <c r="E247" s="5"/>
      <c r="F247" s="5"/>
      <c r="G247" s="5"/>
      <c r="H247" s="45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</row>
    <row r="248" spans="1:63" ht="18.75">
      <c r="A248" s="69"/>
      <c r="B248" s="69"/>
      <c r="C248" s="74"/>
      <c r="D248" s="74"/>
      <c r="E248" s="5"/>
      <c r="F248" s="5"/>
      <c r="G248" s="5"/>
      <c r="H248" s="45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</row>
    <row r="249" spans="1:63" ht="18.75">
      <c r="A249" s="69"/>
      <c r="B249" s="69"/>
      <c r="C249" s="74"/>
      <c r="D249" s="74"/>
      <c r="E249" s="5"/>
      <c r="F249" s="5"/>
      <c r="G249" s="5"/>
      <c r="H249" s="45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</row>
    <row r="250" spans="1:63" ht="18.75">
      <c r="A250" s="69"/>
      <c r="B250" s="69"/>
      <c r="C250" s="74"/>
      <c r="D250" s="74"/>
      <c r="E250" s="5"/>
      <c r="F250" s="5"/>
      <c r="G250" s="5"/>
      <c r="H250" s="45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</row>
    <row r="251" spans="1:63" ht="18.75">
      <c r="A251" s="69"/>
      <c r="B251" s="69"/>
      <c r="C251" s="74"/>
      <c r="D251" s="74"/>
      <c r="E251" s="5"/>
      <c r="F251" s="5"/>
      <c r="G251" s="5"/>
      <c r="H251" s="45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</row>
    <row r="252" spans="1:63" ht="18.75">
      <c r="A252" s="69"/>
      <c r="B252" s="69"/>
      <c r="C252" s="74"/>
      <c r="D252" s="74"/>
      <c r="E252" s="5"/>
      <c r="F252" s="5"/>
      <c r="G252" s="5"/>
      <c r="H252" s="45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</row>
    <row r="253" spans="1:63" ht="18.75">
      <c r="A253" s="69"/>
      <c r="B253" s="69"/>
      <c r="C253" s="74"/>
      <c r="D253" s="74"/>
      <c r="E253" s="5"/>
      <c r="F253" s="5"/>
      <c r="G253" s="5"/>
      <c r="H253" s="45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</row>
    <row r="254" spans="1:63" ht="18.75">
      <c r="A254" s="69"/>
      <c r="B254" s="69"/>
      <c r="C254" s="74"/>
      <c r="D254" s="74"/>
      <c r="E254" s="5"/>
      <c r="F254" s="5"/>
      <c r="G254" s="5"/>
      <c r="H254" s="45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</row>
    <row r="255" spans="1:63" ht="18.75">
      <c r="A255" s="69"/>
      <c r="B255" s="69"/>
      <c r="C255" s="74"/>
      <c r="D255" s="74"/>
      <c r="E255" s="5"/>
      <c r="F255" s="5"/>
      <c r="G255" s="5"/>
      <c r="H255" s="45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</row>
    <row r="256" spans="1:63" ht="18.75">
      <c r="A256" s="69"/>
      <c r="B256" s="69"/>
      <c r="C256" s="74"/>
      <c r="D256" s="74"/>
      <c r="E256" s="5"/>
      <c r="F256" s="5"/>
      <c r="G256" s="5"/>
      <c r="H256" s="45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</row>
    <row r="257" spans="1:63" ht="18.75">
      <c r="A257" s="69"/>
      <c r="B257" s="69"/>
      <c r="C257" s="74"/>
      <c r="D257" s="74"/>
      <c r="E257" s="5"/>
      <c r="F257" s="5"/>
      <c r="G257" s="5"/>
      <c r="H257" s="45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</row>
    <row r="258" spans="1:63" ht="18.75">
      <c r="A258" s="69"/>
      <c r="B258" s="69"/>
      <c r="C258" s="74"/>
      <c r="D258" s="74"/>
      <c r="E258" s="5"/>
      <c r="F258" s="5"/>
      <c r="G258" s="5"/>
      <c r="H258" s="45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</row>
    <row r="259" spans="1:63" ht="18.75">
      <c r="A259" s="69"/>
      <c r="B259" s="69"/>
      <c r="C259" s="74"/>
      <c r="D259" s="74"/>
      <c r="E259" s="5"/>
      <c r="F259" s="5"/>
      <c r="G259" s="5"/>
      <c r="H259" s="45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</row>
    <row r="260" spans="1:63" ht="18.75">
      <c r="A260" s="69"/>
      <c r="B260" s="69"/>
      <c r="C260" s="74"/>
      <c r="D260" s="74"/>
      <c r="E260" s="5"/>
      <c r="F260" s="5"/>
      <c r="G260" s="5"/>
      <c r="H260" s="45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</row>
    <row r="261" spans="1:63" ht="18.75">
      <c r="A261" s="69"/>
      <c r="B261" s="69"/>
      <c r="C261" s="74"/>
      <c r="D261" s="74"/>
      <c r="E261" s="5"/>
      <c r="F261" s="5"/>
      <c r="G261" s="5"/>
      <c r="H261" s="45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</row>
    <row r="262" spans="1:63" ht="18.75">
      <c r="A262" s="69"/>
      <c r="B262" s="69"/>
      <c r="C262" s="74"/>
      <c r="D262" s="74"/>
      <c r="E262" s="5"/>
      <c r="F262" s="5"/>
      <c r="G262" s="5"/>
      <c r="H262" s="45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</row>
    <row r="263" spans="1:63" ht="18.75">
      <c r="A263" s="69"/>
      <c r="B263" s="69"/>
      <c r="C263" s="74"/>
      <c r="D263" s="74"/>
      <c r="E263" s="5"/>
      <c r="F263" s="5"/>
      <c r="G263" s="5"/>
      <c r="H263" s="45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</row>
    <row r="264" spans="1:63" ht="18.75">
      <c r="A264" s="69"/>
      <c r="B264" s="69"/>
      <c r="C264" s="74"/>
      <c r="D264" s="74"/>
      <c r="E264" s="5"/>
      <c r="F264" s="5"/>
      <c r="G264" s="5"/>
      <c r="H264" s="45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</row>
    <row r="265" spans="1:63" ht="18.75">
      <c r="A265" s="69"/>
      <c r="B265" s="69"/>
      <c r="C265" s="74"/>
      <c r="D265" s="74"/>
      <c r="E265" s="5"/>
      <c r="F265" s="5"/>
      <c r="G265" s="5"/>
      <c r="H265" s="45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</row>
    <row r="266" spans="1:63" ht="18.75">
      <c r="A266" s="69"/>
      <c r="B266" s="69"/>
      <c r="C266" s="74"/>
      <c r="D266" s="74"/>
      <c r="E266" s="5"/>
      <c r="F266" s="5"/>
      <c r="G266" s="5"/>
      <c r="H266" s="45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</row>
    <row r="267" spans="1:63" ht="18.75">
      <c r="A267" s="69"/>
      <c r="B267" s="69"/>
      <c r="C267" s="74"/>
      <c r="D267" s="74"/>
      <c r="E267" s="5"/>
      <c r="F267" s="5"/>
      <c r="G267" s="5"/>
      <c r="H267" s="45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</row>
    <row r="268" spans="1:63" ht="18.75">
      <c r="A268" s="69"/>
      <c r="B268" s="69"/>
      <c r="C268" s="74"/>
      <c r="D268" s="74"/>
      <c r="E268" s="5"/>
      <c r="F268" s="5"/>
      <c r="G268" s="5"/>
      <c r="H268" s="45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</row>
    <row r="269" spans="1:63" ht="18.75">
      <c r="A269" s="69"/>
      <c r="B269" s="69"/>
      <c r="C269" s="74"/>
      <c r="D269" s="74"/>
      <c r="E269" s="5"/>
      <c r="F269" s="5"/>
      <c r="G269" s="5"/>
      <c r="H269" s="45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</row>
    <row r="270" spans="1:63" ht="18.75">
      <c r="A270" s="69"/>
      <c r="B270" s="69"/>
      <c r="C270" s="74"/>
      <c r="D270" s="74"/>
      <c r="E270" s="5"/>
      <c r="F270" s="5"/>
      <c r="G270" s="5"/>
      <c r="H270" s="45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</row>
    <row r="271" spans="1:63" ht="18.75">
      <c r="A271" s="69"/>
      <c r="B271" s="69"/>
      <c r="C271" s="74"/>
      <c r="D271" s="74"/>
      <c r="E271" s="5"/>
      <c r="F271" s="5"/>
      <c r="G271" s="5"/>
      <c r="H271" s="45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</row>
    <row r="272" spans="1:63" ht="18.75">
      <c r="A272" s="69"/>
      <c r="B272" s="69"/>
      <c r="C272" s="74"/>
      <c r="D272" s="74"/>
      <c r="E272" s="5"/>
      <c r="F272" s="5"/>
      <c r="G272" s="5"/>
      <c r="H272" s="45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</row>
    <row r="273" spans="1:63" ht="18.75">
      <c r="A273" s="69"/>
      <c r="B273" s="69"/>
      <c r="C273" s="74"/>
      <c r="D273" s="74"/>
      <c r="E273" s="5"/>
      <c r="F273" s="5"/>
      <c r="G273" s="5"/>
      <c r="H273" s="45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</row>
    <row r="274" spans="1:63" ht="18.75">
      <c r="A274" s="69"/>
      <c r="B274" s="69"/>
      <c r="C274" s="74"/>
      <c r="D274" s="74"/>
      <c r="E274" s="5"/>
      <c r="F274" s="5"/>
      <c r="G274" s="5"/>
      <c r="H274" s="45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</row>
    <row r="275" spans="1:63" ht="18.75">
      <c r="A275" s="69"/>
      <c r="B275" s="69"/>
      <c r="C275" s="74"/>
      <c r="D275" s="74"/>
      <c r="E275" s="5"/>
      <c r="F275" s="5"/>
      <c r="G275" s="5"/>
      <c r="H275" s="45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</row>
    <row r="276" spans="1:63" ht="18.75">
      <c r="A276" s="69"/>
      <c r="B276" s="69"/>
      <c r="C276" s="74"/>
      <c r="D276" s="74"/>
      <c r="E276" s="5"/>
      <c r="F276" s="5"/>
      <c r="G276" s="5"/>
      <c r="H276" s="45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</row>
    <row r="277" spans="1:63" ht="18.75">
      <c r="A277" s="69"/>
      <c r="B277" s="69"/>
      <c r="C277" s="74"/>
      <c r="D277" s="74"/>
      <c r="E277" s="5"/>
      <c r="F277" s="5"/>
      <c r="G277" s="5"/>
      <c r="H277" s="45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</row>
    <row r="278" spans="1:63" ht="18.75">
      <c r="A278" s="69"/>
      <c r="B278" s="69"/>
      <c r="C278" s="74"/>
      <c r="D278" s="74"/>
      <c r="E278" s="5"/>
      <c r="F278" s="5"/>
      <c r="G278" s="5"/>
      <c r="H278" s="45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</row>
    <row r="279" spans="1:63" ht="18.75">
      <c r="A279" s="69"/>
      <c r="B279" s="69"/>
      <c r="C279" s="74"/>
      <c r="D279" s="74"/>
      <c r="E279" s="5"/>
      <c r="F279" s="5"/>
      <c r="G279" s="5"/>
      <c r="H279" s="45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</row>
    <row r="280" spans="1:63" ht="18.75">
      <c r="A280" s="69"/>
      <c r="B280" s="69"/>
      <c r="C280" s="74"/>
      <c r="D280" s="74"/>
      <c r="E280" s="5"/>
      <c r="F280" s="5"/>
      <c r="G280" s="5"/>
      <c r="H280" s="45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</row>
    <row r="281" spans="1:63" ht="18.75">
      <c r="A281" s="69"/>
      <c r="B281" s="69"/>
      <c r="C281" s="74"/>
      <c r="D281" s="74"/>
      <c r="E281" s="5"/>
      <c r="F281" s="5"/>
      <c r="G281" s="5"/>
      <c r="H281" s="45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</row>
    <row r="282" spans="1:63" ht="18.75">
      <c r="A282" s="69"/>
      <c r="B282" s="69"/>
      <c r="C282" s="74"/>
      <c r="D282" s="74"/>
      <c r="E282" s="5"/>
      <c r="F282" s="5"/>
      <c r="G282" s="5"/>
      <c r="H282" s="45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</row>
    <row r="283" spans="1:63" ht="18.75">
      <c r="A283" s="69"/>
      <c r="B283" s="69"/>
      <c r="C283" s="74"/>
      <c r="D283" s="74"/>
      <c r="E283" s="5"/>
      <c r="F283" s="5"/>
      <c r="G283" s="5"/>
      <c r="H283" s="45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</row>
    <row r="284" spans="1:63" ht="18.75">
      <c r="A284" s="69"/>
      <c r="B284" s="69"/>
      <c r="C284" s="74"/>
      <c r="D284" s="74"/>
      <c r="E284" s="5"/>
      <c r="F284" s="5"/>
      <c r="G284" s="5"/>
      <c r="H284" s="45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</row>
    <row r="285" spans="1:63" ht="18.75">
      <c r="A285" s="69"/>
      <c r="B285" s="69"/>
      <c r="C285" s="74"/>
      <c r="D285" s="74"/>
      <c r="E285" s="5"/>
      <c r="F285" s="5"/>
      <c r="G285" s="5"/>
      <c r="H285" s="45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</row>
    <row r="286" spans="1:63" ht="18.75">
      <c r="A286" s="69"/>
      <c r="B286" s="69"/>
      <c r="C286" s="74"/>
      <c r="D286" s="74"/>
      <c r="E286" s="5"/>
      <c r="F286" s="5"/>
      <c r="G286" s="5"/>
      <c r="H286" s="45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</row>
    <row r="287" spans="1:63" ht="18.75">
      <c r="A287" s="69"/>
      <c r="B287" s="69"/>
      <c r="C287" s="74"/>
      <c r="D287" s="74"/>
      <c r="E287" s="5"/>
      <c r="F287" s="5"/>
      <c r="G287" s="5"/>
      <c r="H287" s="45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</row>
    <row r="288" spans="1:63" ht="18.75">
      <c r="A288" s="69"/>
      <c r="B288" s="69"/>
      <c r="C288" s="74"/>
      <c r="D288" s="74"/>
      <c r="E288" s="5"/>
      <c r="F288" s="5"/>
      <c r="G288" s="5"/>
      <c r="H288" s="45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</row>
    <row r="289" spans="1:63" ht="18.75">
      <c r="A289" s="69"/>
      <c r="B289" s="69"/>
      <c r="C289" s="74"/>
      <c r="D289" s="74"/>
      <c r="E289" s="5"/>
      <c r="F289" s="5"/>
      <c r="G289" s="5"/>
      <c r="H289" s="45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</row>
    <row r="290" spans="1:63" ht="18.75">
      <c r="A290" s="69"/>
      <c r="B290" s="69"/>
      <c r="C290" s="74"/>
      <c r="D290" s="74"/>
      <c r="E290" s="5"/>
      <c r="F290" s="5"/>
      <c r="G290" s="5"/>
      <c r="H290" s="45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</row>
    <row r="291" spans="1:63" ht="18.75">
      <c r="A291" s="69"/>
      <c r="B291" s="69"/>
      <c r="C291" s="74"/>
      <c r="D291" s="74"/>
      <c r="E291" s="5"/>
      <c r="F291" s="5"/>
      <c r="G291" s="5"/>
      <c r="H291" s="45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</row>
    <row r="292" spans="1:63" ht="18.75">
      <c r="A292" s="69"/>
      <c r="B292" s="69"/>
      <c r="C292" s="74"/>
      <c r="D292" s="74"/>
      <c r="E292" s="5"/>
      <c r="F292" s="5"/>
      <c r="G292" s="5"/>
      <c r="H292" s="45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</row>
    <row r="293" spans="1:63" ht="18.75">
      <c r="A293" s="69"/>
      <c r="B293" s="69"/>
      <c r="C293" s="74"/>
      <c r="D293" s="74"/>
      <c r="E293" s="5"/>
      <c r="F293" s="5"/>
      <c r="G293" s="5"/>
      <c r="H293" s="45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</row>
    <row r="294" spans="1:63" ht="18.75">
      <c r="A294" s="69"/>
      <c r="B294" s="69"/>
      <c r="C294" s="74"/>
      <c r="D294" s="74"/>
      <c r="E294" s="5"/>
      <c r="F294" s="5"/>
      <c r="G294" s="5"/>
      <c r="H294" s="45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</row>
    <row r="295" spans="1:63" ht="18.75">
      <c r="A295" s="69"/>
      <c r="B295" s="69"/>
      <c r="C295" s="74"/>
      <c r="D295" s="74"/>
      <c r="E295" s="5"/>
      <c r="F295" s="5"/>
      <c r="G295" s="5"/>
      <c r="H295" s="45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</row>
    <row r="296" spans="1:63" ht="18.75">
      <c r="A296" s="69"/>
      <c r="B296" s="69"/>
      <c r="C296" s="74"/>
      <c r="D296" s="74"/>
      <c r="E296" s="5"/>
      <c r="F296" s="5"/>
      <c r="G296" s="5"/>
      <c r="H296" s="45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</row>
    <row r="297" spans="1:63" ht="18.75">
      <c r="A297" s="69"/>
      <c r="B297" s="69"/>
      <c r="C297" s="74"/>
      <c r="D297" s="74"/>
      <c r="E297" s="5"/>
      <c r="F297" s="5"/>
      <c r="G297" s="5"/>
      <c r="H297" s="45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</row>
    <row r="298" spans="1:63" ht="18.75">
      <c r="A298" s="69"/>
      <c r="B298" s="69"/>
      <c r="C298" s="74"/>
      <c r="D298" s="74"/>
      <c r="E298" s="5"/>
      <c r="F298" s="5"/>
      <c r="G298" s="5"/>
      <c r="H298" s="45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</row>
    <row r="299" spans="1:63" ht="18.75">
      <c r="A299" s="69"/>
      <c r="B299" s="69"/>
      <c r="C299" s="74"/>
      <c r="D299" s="74"/>
      <c r="E299" s="5"/>
      <c r="F299" s="5"/>
      <c r="G299" s="5"/>
      <c r="H299" s="45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</row>
    <row r="300" spans="1:63" ht="18.75">
      <c r="A300" s="69"/>
      <c r="B300" s="69"/>
      <c r="C300" s="74"/>
      <c r="D300" s="74"/>
      <c r="E300" s="5"/>
      <c r="F300" s="5"/>
      <c r="G300" s="5"/>
      <c r="H300" s="45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</row>
    <row r="301" spans="1:63" ht="18.75">
      <c r="A301" s="69"/>
      <c r="B301" s="69"/>
      <c r="C301" s="74"/>
      <c r="D301" s="74"/>
      <c r="E301" s="5"/>
      <c r="F301" s="5"/>
      <c r="G301" s="5"/>
      <c r="H301" s="45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</row>
    <row r="302" spans="1:63" ht="18.75">
      <c r="A302" s="69"/>
      <c r="B302" s="69"/>
      <c r="C302" s="74"/>
      <c r="D302" s="74"/>
      <c r="E302" s="5"/>
      <c r="F302" s="5"/>
      <c r="G302" s="5"/>
      <c r="H302" s="45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</row>
    <row r="303" spans="1:63" ht="18.75">
      <c r="A303" s="69"/>
      <c r="B303" s="69"/>
      <c r="C303" s="74"/>
      <c r="D303" s="74"/>
      <c r="E303" s="5"/>
      <c r="F303" s="5"/>
      <c r="G303" s="5"/>
      <c r="H303" s="45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</row>
    <row r="304" spans="1:63" ht="18.75">
      <c r="A304" s="69"/>
      <c r="B304" s="69"/>
      <c r="C304" s="74"/>
      <c r="D304" s="74"/>
      <c r="E304" s="5"/>
      <c r="F304" s="5"/>
      <c r="G304" s="5"/>
      <c r="H304" s="45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</row>
    <row r="305" spans="1:63" ht="18.75">
      <c r="A305" s="69"/>
      <c r="B305" s="69"/>
      <c r="C305" s="74"/>
      <c r="D305" s="74"/>
      <c r="E305" s="5"/>
      <c r="F305" s="5"/>
      <c r="G305" s="5"/>
      <c r="H305" s="45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</row>
    <row r="306" spans="1:63" ht="18.75">
      <c r="A306" s="69"/>
      <c r="B306" s="69"/>
      <c r="C306" s="74"/>
      <c r="D306" s="74"/>
      <c r="E306" s="5"/>
      <c r="F306" s="5"/>
      <c r="G306" s="5"/>
      <c r="H306" s="45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</row>
    <row r="307" spans="1:63" ht="18.75">
      <c r="A307" s="69"/>
      <c r="B307" s="69"/>
      <c r="C307" s="74"/>
      <c r="D307" s="74"/>
      <c r="E307" s="5"/>
      <c r="F307" s="5"/>
      <c r="G307" s="5"/>
      <c r="H307" s="45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</row>
    <row r="308" spans="1:63" ht="18.75">
      <c r="A308" s="69"/>
      <c r="B308" s="69"/>
      <c r="C308" s="74"/>
      <c r="D308" s="74"/>
      <c r="E308" s="5"/>
      <c r="F308" s="5"/>
      <c r="G308" s="5"/>
      <c r="H308" s="45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</row>
    <row r="309" spans="1:63" ht="18.75">
      <c r="A309" s="69"/>
      <c r="B309" s="69"/>
      <c r="C309" s="74"/>
      <c r="D309" s="74"/>
      <c r="E309" s="5"/>
      <c r="F309" s="5"/>
      <c r="G309" s="5"/>
      <c r="H309" s="45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</row>
    <row r="310" spans="1:63" ht="18.75">
      <c r="A310" s="69"/>
      <c r="B310" s="69"/>
      <c r="C310" s="74"/>
      <c r="D310" s="74"/>
      <c r="E310" s="5"/>
      <c r="F310" s="5"/>
      <c r="G310" s="5"/>
      <c r="H310" s="45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</row>
    <row r="311" spans="1:63" ht="18.75">
      <c r="A311" s="69"/>
      <c r="B311" s="69"/>
      <c r="C311" s="74"/>
      <c r="D311" s="74"/>
      <c r="E311" s="5"/>
      <c r="F311" s="5"/>
      <c r="G311" s="5"/>
      <c r="H311" s="45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</row>
    <row r="312" spans="1:63" ht="18.75">
      <c r="A312" s="69"/>
      <c r="B312" s="69"/>
      <c r="C312" s="74"/>
      <c r="D312" s="74"/>
      <c r="E312" s="5"/>
      <c r="F312" s="5"/>
      <c r="G312" s="5"/>
      <c r="H312" s="45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</row>
    <row r="313" spans="1:63" ht="18.75">
      <c r="A313" s="69"/>
      <c r="B313" s="69"/>
      <c r="C313" s="74"/>
      <c r="D313" s="74"/>
      <c r="E313" s="5"/>
      <c r="F313" s="5"/>
      <c r="G313" s="5"/>
      <c r="H313" s="45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</row>
    <row r="314" spans="1:63" ht="18.75">
      <c r="A314" s="69"/>
      <c r="B314" s="69"/>
      <c r="C314" s="74"/>
      <c r="D314" s="74"/>
      <c r="E314" s="5"/>
      <c r="F314" s="5"/>
      <c r="G314" s="5"/>
      <c r="H314" s="45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</row>
    <row r="315" spans="1:63" ht="18.75">
      <c r="A315" s="69"/>
      <c r="B315" s="69"/>
      <c r="C315" s="74"/>
      <c r="D315" s="74"/>
      <c r="E315" s="5"/>
      <c r="F315" s="5"/>
      <c r="G315" s="5"/>
      <c r="H315" s="45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</row>
    <row r="316" spans="1:63" ht="18.75">
      <c r="A316" s="69"/>
      <c r="B316" s="69"/>
      <c r="C316" s="74"/>
      <c r="D316" s="74"/>
      <c r="E316" s="5"/>
      <c r="F316" s="5"/>
      <c r="G316" s="5"/>
      <c r="H316" s="45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</row>
    <row r="317" spans="1:63" ht="18.75">
      <c r="A317" s="69"/>
      <c r="B317" s="69"/>
      <c r="C317" s="74"/>
      <c r="D317" s="74"/>
      <c r="E317" s="5"/>
      <c r="F317" s="5"/>
      <c r="G317" s="5"/>
      <c r="H317" s="45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</row>
    <row r="318" spans="1:63" ht="18.75">
      <c r="A318" s="69"/>
      <c r="B318" s="69"/>
      <c r="C318" s="74"/>
      <c r="D318" s="74"/>
      <c r="E318" s="5"/>
      <c r="F318" s="5"/>
      <c r="G318" s="5"/>
      <c r="H318" s="45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</row>
    <row r="319" spans="1:63" ht="18.75">
      <c r="A319" s="69"/>
      <c r="B319" s="69"/>
      <c r="C319" s="74"/>
      <c r="D319" s="74"/>
      <c r="E319" s="5"/>
      <c r="F319" s="5"/>
      <c r="G319" s="5"/>
      <c r="H319" s="45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</row>
    <row r="320" spans="1:63" ht="18.75">
      <c r="A320" s="69"/>
      <c r="B320" s="69"/>
      <c r="C320" s="74"/>
      <c r="D320" s="74"/>
      <c r="E320" s="5"/>
      <c r="F320" s="5"/>
      <c r="G320" s="5"/>
      <c r="H320" s="45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</row>
    <row r="321" spans="1:63" ht="18.75">
      <c r="A321" s="69"/>
      <c r="B321" s="69"/>
      <c r="C321" s="74"/>
      <c r="D321" s="74"/>
      <c r="E321" s="5"/>
      <c r="F321" s="5"/>
      <c r="G321" s="5"/>
      <c r="H321" s="45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</row>
    <row r="322" spans="1:63" ht="18.75">
      <c r="A322" s="69"/>
      <c r="B322" s="69"/>
      <c r="C322" s="74"/>
      <c r="D322" s="74"/>
      <c r="E322" s="5"/>
      <c r="F322" s="5"/>
      <c r="G322" s="5"/>
      <c r="H322" s="45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</row>
    <row r="323" spans="1:63" ht="18.75">
      <c r="A323" s="69"/>
      <c r="B323" s="69"/>
      <c r="C323" s="74"/>
      <c r="D323" s="74"/>
      <c r="E323" s="5"/>
      <c r="F323" s="5"/>
      <c r="G323" s="5"/>
      <c r="H323" s="45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</row>
    <row r="324" spans="1:63" ht="18.75">
      <c r="A324" s="69"/>
      <c r="B324" s="69"/>
      <c r="C324" s="74"/>
      <c r="D324" s="74"/>
      <c r="E324" s="5"/>
      <c r="F324" s="5"/>
      <c r="G324" s="5"/>
      <c r="H324" s="45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</row>
    <row r="325" spans="1:63" ht="18.75">
      <c r="A325" s="69"/>
      <c r="B325" s="69"/>
      <c r="C325" s="74"/>
      <c r="D325" s="74"/>
      <c r="E325" s="5"/>
      <c r="F325" s="5"/>
      <c r="G325" s="5"/>
      <c r="H325" s="45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</row>
    <row r="326" spans="1:63" ht="18.75">
      <c r="A326" s="69"/>
      <c r="B326" s="69"/>
      <c r="C326" s="74"/>
      <c r="D326" s="74"/>
      <c r="E326" s="5"/>
      <c r="F326" s="5"/>
      <c r="G326" s="5"/>
      <c r="H326" s="45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</row>
    <row r="327" spans="1:63" ht="18.75">
      <c r="A327" s="69"/>
      <c r="B327" s="69"/>
      <c r="C327" s="74"/>
      <c r="D327" s="74"/>
      <c r="E327" s="5"/>
      <c r="F327" s="5"/>
      <c r="G327" s="5"/>
      <c r="H327" s="45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</row>
    <row r="328" spans="1:63" ht="18.75">
      <c r="A328" s="69"/>
      <c r="B328" s="69"/>
      <c r="C328" s="74"/>
      <c r="D328" s="74"/>
      <c r="E328" s="5"/>
      <c r="F328" s="5"/>
      <c r="G328" s="5"/>
      <c r="H328" s="45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</row>
    <row r="329" spans="1:63" ht="18.75">
      <c r="A329" s="69"/>
      <c r="B329" s="69"/>
      <c r="C329" s="74"/>
      <c r="D329" s="74"/>
      <c r="E329" s="5"/>
      <c r="F329" s="5"/>
      <c r="G329" s="5"/>
      <c r="H329" s="45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</row>
    <row r="330" spans="1:63" ht="18.75">
      <c r="A330" s="69"/>
      <c r="B330" s="69"/>
      <c r="C330" s="74"/>
      <c r="D330" s="74"/>
      <c r="E330" s="5"/>
      <c r="F330" s="5"/>
      <c r="G330" s="5"/>
      <c r="H330" s="45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</row>
    <row r="331" spans="1:63" ht="18.75">
      <c r="A331" s="69"/>
      <c r="B331" s="69"/>
      <c r="C331" s="74"/>
      <c r="D331" s="74"/>
      <c r="E331" s="5"/>
      <c r="F331" s="5"/>
      <c r="G331" s="5"/>
      <c r="H331" s="45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</row>
    <row r="332" spans="1:63" ht="18.75">
      <c r="A332" s="69"/>
      <c r="B332" s="69"/>
      <c r="C332" s="74"/>
      <c r="D332" s="74"/>
      <c r="E332" s="5"/>
      <c r="F332" s="5"/>
      <c r="G332" s="5"/>
      <c r="H332" s="45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</row>
    <row r="333" spans="1:63" ht="18.75">
      <c r="A333" s="69"/>
      <c r="B333" s="69"/>
      <c r="C333" s="74"/>
      <c r="D333" s="74"/>
      <c r="E333" s="5"/>
      <c r="F333" s="5"/>
      <c r="G333" s="5"/>
      <c r="H333" s="45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</row>
    <row r="334" spans="1:63" ht="18.75">
      <c r="A334" s="69"/>
      <c r="B334" s="69"/>
      <c r="C334" s="74"/>
      <c r="D334" s="74"/>
      <c r="E334" s="5"/>
      <c r="F334" s="5"/>
      <c r="G334" s="5"/>
      <c r="H334" s="45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</row>
    <row r="335" spans="1:63" ht="18.75">
      <c r="A335" s="69"/>
      <c r="B335" s="69"/>
      <c r="C335" s="74"/>
      <c r="D335" s="74"/>
      <c r="E335" s="5"/>
      <c r="F335" s="5"/>
      <c r="G335" s="5"/>
      <c r="H335" s="45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</row>
    <row r="336" spans="1:63" ht="18.75">
      <c r="A336" s="69"/>
      <c r="B336" s="69"/>
      <c r="C336" s="74"/>
      <c r="D336" s="74"/>
      <c r="E336" s="5"/>
      <c r="F336" s="5"/>
      <c r="G336" s="5"/>
      <c r="H336" s="45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</row>
    <row r="337" spans="1:63" ht="18.75">
      <c r="A337" s="69"/>
      <c r="B337" s="69"/>
      <c r="C337" s="74"/>
      <c r="D337" s="74"/>
      <c r="E337" s="5"/>
      <c r="F337" s="5"/>
      <c r="G337" s="5"/>
      <c r="H337" s="45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</row>
    <row r="338" spans="1:63" ht="18.75">
      <c r="A338" s="69"/>
      <c r="B338" s="69"/>
      <c r="C338" s="74"/>
      <c r="D338" s="74"/>
      <c r="E338" s="5"/>
      <c r="F338" s="5"/>
      <c r="G338" s="5"/>
      <c r="H338" s="45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</row>
    <row r="339" spans="1:63" ht="18.75">
      <c r="A339" s="69"/>
      <c r="B339" s="69"/>
      <c r="C339" s="74"/>
      <c r="D339" s="74"/>
      <c r="E339" s="5"/>
      <c r="F339" s="5"/>
      <c r="G339" s="5"/>
      <c r="H339" s="45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</row>
    <row r="340" spans="1:63" ht="18.75">
      <c r="A340" s="69"/>
      <c r="B340" s="69"/>
      <c r="C340" s="74"/>
      <c r="D340" s="74"/>
      <c r="E340" s="5"/>
      <c r="F340" s="5"/>
      <c r="G340" s="5"/>
      <c r="H340" s="45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</row>
    <row r="341" spans="1:63" ht="18.75">
      <c r="A341" s="69"/>
      <c r="B341" s="69"/>
      <c r="C341" s="74"/>
      <c r="D341" s="74"/>
      <c r="E341" s="5"/>
      <c r="F341" s="5"/>
      <c r="G341" s="5"/>
      <c r="H341" s="45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</row>
    <row r="342" spans="1:63" ht="18.75">
      <c r="A342" s="69"/>
      <c r="B342" s="69"/>
      <c r="C342" s="74"/>
      <c r="D342" s="74"/>
      <c r="E342" s="5"/>
      <c r="F342" s="5"/>
      <c r="G342" s="5"/>
      <c r="H342" s="45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</row>
    <row r="343" spans="1:63" ht="18.75">
      <c r="A343" s="69"/>
      <c r="B343" s="69"/>
      <c r="C343" s="74"/>
      <c r="D343" s="74"/>
      <c r="E343" s="5"/>
      <c r="F343" s="5"/>
      <c r="G343" s="5"/>
      <c r="H343" s="45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</row>
    <row r="344" spans="1:63" ht="18.75">
      <c r="A344" s="69"/>
      <c r="B344" s="69"/>
      <c r="C344" s="74"/>
      <c r="D344" s="74"/>
      <c r="E344" s="5"/>
      <c r="F344" s="5"/>
      <c r="G344" s="5"/>
      <c r="H344" s="45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</row>
    <row r="345" spans="1:63" ht="18.75">
      <c r="A345" s="69"/>
      <c r="B345" s="69"/>
      <c r="C345" s="74"/>
      <c r="D345" s="74"/>
      <c r="E345" s="5"/>
      <c r="F345" s="5"/>
      <c r="G345" s="5"/>
      <c r="H345" s="45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</row>
    <row r="346" spans="1:63" ht="18.75">
      <c r="A346" s="69"/>
      <c r="B346" s="69"/>
      <c r="C346" s="74"/>
      <c r="D346" s="74"/>
      <c r="E346" s="5"/>
      <c r="F346" s="5"/>
      <c r="G346" s="5"/>
      <c r="H346" s="45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</row>
    <row r="347" spans="1:63" ht="18.75">
      <c r="A347" s="69"/>
      <c r="B347" s="69"/>
      <c r="C347" s="74"/>
      <c r="D347" s="74"/>
      <c r="E347" s="5"/>
      <c r="F347" s="5"/>
      <c r="G347" s="5"/>
      <c r="H347" s="45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</row>
    <row r="348" spans="1:63" ht="18.75">
      <c r="A348" s="69"/>
      <c r="B348" s="69"/>
      <c r="C348" s="74"/>
      <c r="D348" s="74"/>
      <c r="E348" s="5"/>
      <c r="F348" s="5"/>
      <c r="G348" s="5"/>
      <c r="H348" s="45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</row>
    <row r="349" spans="1:63" ht="18.75">
      <c r="A349" s="69"/>
      <c r="B349" s="69"/>
      <c r="C349" s="74"/>
      <c r="D349" s="74"/>
      <c r="E349" s="5"/>
      <c r="F349" s="5"/>
      <c r="G349" s="5"/>
      <c r="H349" s="45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</row>
    <row r="350" spans="1:63" ht="18.75">
      <c r="A350" s="69"/>
      <c r="B350" s="69"/>
      <c r="C350" s="74"/>
      <c r="D350" s="74"/>
      <c r="E350" s="5"/>
      <c r="F350" s="5"/>
      <c r="G350" s="5"/>
      <c r="H350" s="45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</row>
    <row r="351" spans="1:63" ht="18.75">
      <c r="A351" s="69"/>
      <c r="B351" s="69"/>
      <c r="C351" s="74"/>
      <c r="D351" s="74"/>
      <c r="E351" s="5"/>
      <c r="F351" s="5"/>
      <c r="G351" s="5"/>
      <c r="H351" s="45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</row>
    <row r="352" spans="1:63" ht="18.75">
      <c r="A352" s="69"/>
      <c r="B352" s="69"/>
      <c r="C352" s="74"/>
      <c r="D352" s="74"/>
      <c r="E352" s="5"/>
      <c r="F352" s="5"/>
      <c r="G352" s="5"/>
      <c r="H352" s="45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</row>
    <row r="353" spans="1:63" ht="18.75">
      <c r="A353" s="69"/>
      <c r="B353" s="69"/>
      <c r="C353" s="74"/>
      <c r="D353" s="74"/>
      <c r="E353" s="5"/>
      <c r="F353" s="5"/>
      <c r="G353" s="5"/>
      <c r="H353" s="45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</row>
    <row r="354" spans="1:63" ht="18.75">
      <c r="A354" s="69"/>
      <c r="B354" s="69"/>
      <c r="C354" s="74"/>
      <c r="D354" s="74"/>
      <c r="E354" s="5"/>
      <c r="F354" s="5"/>
      <c r="G354" s="5"/>
      <c r="H354" s="45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</row>
    <row r="355" spans="1:63" ht="18.75">
      <c r="A355" s="69"/>
      <c r="B355" s="69"/>
      <c r="C355" s="74"/>
      <c r="D355" s="74"/>
      <c r="E355" s="5"/>
      <c r="F355" s="5"/>
      <c r="G355" s="5"/>
      <c r="H355" s="45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</row>
    <row r="356" spans="1:63" ht="18.75">
      <c r="A356" s="69"/>
      <c r="B356" s="69"/>
      <c r="C356" s="74"/>
      <c r="D356" s="74"/>
      <c r="E356" s="5"/>
      <c r="F356" s="5"/>
      <c r="G356" s="5"/>
      <c r="H356" s="45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</row>
    <row r="357" spans="1:63" ht="18.75">
      <c r="A357" s="69"/>
      <c r="B357" s="69"/>
      <c r="C357" s="74"/>
      <c r="D357" s="74"/>
      <c r="E357" s="5"/>
      <c r="F357" s="5"/>
      <c r="G357" s="5"/>
      <c r="H357" s="45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</row>
    <row r="358" spans="1:63" ht="18.75">
      <c r="A358" s="69"/>
      <c r="B358" s="69"/>
      <c r="C358" s="74"/>
      <c r="D358" s="74"/>
      <c r="E358" s="5"/>
      <c r="F358" s="5"/>
      <c r="G358" s="5"/>
      <c r="H358" s="45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</row>
    <row r="359" spans="1:63" ht="18.75">
      <c r="A359" s="69"/>
      <c r="B359" s="69"/>
      <c r="C359" s="74"/>
      <c r="D359" s="74"/>
      <c r="E359" s="5"/>
      <c r="F359" s="5"/>
      <c r="G359" s="5"/>
      <c r="H359" s="45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</row>
    <row r="360" spans="1:63" ht="18.75">
      <c r="A360" s="69"/>
      <c r="B360" s="69"/>
      <c r="C360" s="74"/>
      <c r="D360" s="74"/>
      <c r="E360" s="5"/>
      <c r="F360" s="5"/>
      <c r="G360" s="5"/>
      <c r="H360" s="45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</row>
    <row r="361" spans="1:63" ht="18.75">
      <c r="A361" s="69"/>
      <c r="B361" s="69"/>
      <c r="C361" s="74"/>
      <c r="D361" s="74"/>
      <c r="E361" s="5"/>
      <c r="F361" s="5"/>
      <c r="G361" s="5"/>
      <c r="H361" s="45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</row>
    <row r="362" spans="1:63" ht="18.75">
      <c r="A362" s="69"/>
      <c r="B362" s="69"/>
      <c r="C362" s="74"/>
      <c r="D362" s="74"/>
      <c r="E362" s="5"/>
      <c r="F362" s="5"/>
      <c r="G362" s="5"/>
      <c r="H362" s="45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</row>
    <row r="363" spans="1:63" ht="18.75">
      <c r="A363" s="69"/>
      <c r="B363" s="69"/>
      <c r="C363" s="74"/>
      <c r="D363" s="74"/>
      <c r="E363" s="5"/>
      <c r="F363" s="5"/>
      <c r="G363" s="5"/>
      <c r="H363" s="45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</row>
    <row r="364" spans="1:63" ht="18.75">
      <c r="A364" s="69"/>
      <c r="B364" s="69"/>
      <c r="C364" s="74"/>
      <c r="D364" s="74"/>
      <c r="E364" s="5"/>
      <c r="F364" s="5"/>
      <c r="G364" s="5"/>
      <c r="H364" s="45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</row>
    <row r="365" spans="1:63" ht="18.75">
      <c r="A365" s="69"/>
      <c r="B365" s="69"/>
      <c r="C365" s="74"/>
      <c r="D365" s="74"/>
      <c r="E365" s="5"/>
      <c r="F365" s="5"/>
      <c r="G365" s="5"/>
      <c r="H365" s="45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</row>
    <row r="366" spans="1:63" ht="18.75">
      <c r="A366" s="69"/>
      <c r="B366" s="69"/>
      <c r="C366" s="74"/>
      <c r="D366" s="74"/>
      <c r="E366" s="5"/>
      <c r="F366" s="5"/>
      <c r="G366" s="5"/>
      <c r="H366" s="45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</row>
    <row r="367" spans="1:63" ht="18.75">
      <c r="A367" s="69"/>
      <c r="B367" s="69"/>
      <c r="C367" s="74"/>
      <c r="D367" s="74"/>
      <c r="E367" s="5"/>
      <c r="F367" s="5"/>
      <c r="G367" s="5"/>
      <c r="H367" s="45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</row>
    <row r="368" spans="1:63" ht="18.75">
      <c r="A368" s="69"/>
      <c r="B368" s="69"/>
      <c r="C368" s="74"/>
      <c r="D368" s="74"/>
      <c r="E368" s="5"/>
      <c r="F368" s="5"/>
      <c r="G368" s="5"/>
      <c r="H368" s="45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</row>
    <row r="369" spans="1:63" ht="18.75">
      <c r="A369" s="69"/>
      <c r="B369" s="69"/>
      <c r="C369" s="74"/>
      <c r="D369" s="74"/>
      <c r="E369" s="5"/>
      <c r="F369" s="5"/>
      <c r="G369" s="5"/>
      <c r="H369" s="45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</row>
    <row r="370" spans="1:63" ht="18.75">
      <c r="A370" s="69"/>
      <c r="B370" s="69"/>
      <c r="C370" s="74"/>
      <c r="D370" s="74"/>
      <c r="E370" s="5"/>
      <c r="F370" s="5"/>
      <c r="G370" s="5"/>
      <c r="H370" s="45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</row>
    <row r="371" spans="1:63" ht="18.75">
      <c r="A371" s="69"/>
      <c r="B371" s="69"/>
      <c r="C371" s="74"/>
      <c r="D371" s="74"/>
      <c r="E371" s="5"/>
      <c r="F371" s="5"/>
      <c r="G371" s="5"/>
      <c r="H371" s="45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</row>
    <row r="372" spans="1:63" ht="18.75">
      <c r="A372" s="69"/>
      <c r="B372" s="69"/>
      <c r="C372" s="74"/>
      <c r="D372" s="74"/>
      <c r="E372" s="5"/>
      <c r="F372" s="5"/>
      <c r="G372" s="5"/>
      <c r="H372" s="45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</row>
    <row r="373" spans="1:63" ht="18.75">
      <c r="A373" s="69"/>
      <c r="B373" s="69"/>
      <c r="C373" s="74"/>
      <c r="D373" s="74"/>
      <c r="E373" s="5"/>
      <c r="F373" s="5"/>
      <c r="G373" s="5"/>
      <c r="H373" s="45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</row>
    <row r="374" spans="1:63" ht="18.75">
      <c r="A374" s="69"/>
      <c r="B374" s="69"/>
      <c r="C374" s="74"/>
      <c r="D374" s="74"/>
      <c r="E374" s="5"/>
      <c r="F374" s="5"/>
      <c r="G374" s="5"/>
      <c r="H374" s="45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</row>
    <row r="375" spans="1:63" ht="18.75">
      <c r="A375" s="69"/>
      <c r="B375" s="69"/>
      <c r="C375" s="74"/>
      <c r="D375" s="74"/>
      <c r="E375" s="5"/>
      <c r="F375" s="5"/>
      <c r="G375" s="5"/>
      <c r="H375" s="459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</row>
    <row r="376" spans="1:46" ht="18.75">
      <c r="A376" s="69"/>
      <c r="B376" s="69"/>
      <c r="C376" s="74"/>
      <c r="D376" s="74"/>
      <c r="E376" s="5"/>
      <c r="F376" s="5"/>
      <c r="G376" s="5"/>
      <c r="H376" s="460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</row>
    <row r="377" spans="1:46" ht="18.75">
      <c r="A377" s="69"/>
      <c r="B377" s="69"/>
      <c r="C377" s="74"/>
      <c r="D377" s="74"/>
      <c r="E377" s="5"/>
      <c r="F377" s="5"/>
      <c r="G377" s="5"/>
      <c r="H377" s="460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</row>
    <row r="378" spans="1:46" ht="18.75">
      <c r="A378" s="69"/>
      <c r="B378" s="69"/>
      <c r="C378" s="74"/>
      <c r="D378" s="74"/>
      <c r="E378" s="5"/>
      <c r="F378" s="5"/>
      <c r="G378" s="5"/>
      <c r="H378" s="460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</row>
    <row r="379" spans="1:46" ht="18.75">
      <c r="A379" s="69"/>
      <c r="B379" s="69"/>
      <c r="C379" s="74"/>
      <c r="D379" s="74"/>
      <c r="E379" s="5"/>
      <c r="F379" s="5"/>
      <c r="G379" s="5"/>
      <c r="H379" s="460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</row>
    <row r="380" spans="1:46" ht="18.75">
      <c r="A380" s="69"/>
      <c r="B380" s="69"/>
      <c r="C380" s="74"/>
      <c r="D380" s="74"/>
      <c r="E380" s="5"/>
      <c r="F380" s="5"/>
      <c r="G380" s="5"/>
      <c r="H380" s="460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</row>
    <row r="381" spans="1:46" ht="18.75">
      <c r="A381" s="69"/>
      <c r="B381" s="69"/>
      <c r="C381" s="74"/>
      <c r="D381" s="74"/>
      <c r="E381" s="5"/>
      <c r="F381" s="5"/>
      <c r="G381" s="5"/>
      <c r="H381" s="460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</row>
    <row r="382" spans="1:46" ht="18.75">
      <c r="A382" s="69"/>
      <c r="B382" s="69"/>
      <c r="C382" s="74"/>
      <c r="D382" s="74"/>
      <c r="E382" s="5"/>
      <c r="F382" s="5"/>
      <c r="G382" s="5"/>
      <c r="H382" s="460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</row>
    <row r="383" spans="1:46" ht="18.75">
      <c r="A383" s="69"/>
      <c r="B383" s="69"/>
      <c r="C383" s="74"/>
      <c r="D383" s="74"/>
      <c r="E383" s="5"/>
      <c r="F383" s="5"/>
      <c r="G383" s="5"/>
      <c r="H383" s="460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</row>
    <row r="384" spans="1:46" ht="18.75">
      <c r="A384" s="69"/>
      <c r="B384" s="69"/>
      <c r="C384" s="74"/>
      <c r="D384" s="74"/>
      <c r="E384" s="5"/>
      <c r="F384" s="5"/>
      <c r="G384" s="5"/>
      <c r="H384" s="460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</row>
    <row r="385" spans="1:46" ht="18.75">
      <c r="A385" s="69"/>
      <c r="B385" s="69"/>
      <c r="C385" s="74"/>
      <c r="D385" s="74"/>
      <c r="E385" s="5"/>
      <c r="F385" s="5"/>
      <c r="G385" s="5"/>
      <c r="H385" s="460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</row>
    <row r="386" spans="1:46" ht="18.75">
      <c r="A386" s="69"/>
      <c r="B386" s="69"/>
      <c r="C386" s="74"/>
      <c r="D386" s="74"/>
      <c r="E386" s="5"/>
      <c r="F386" s="5"/>
      <c r="G386" s="5"/>
      <c r="H386" s="460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</row>
    <row r="387" spans="1:46" ht="18.75">
      <c r="A387" s="69"/>
      <c r="B387" s="69"/>
      <c r="C387" s="74"/>
      <c r="D387" s="74"/>
      <c r="E387" s="5"/>
      <c r="F387" s="5"/>
      <c r="G387" s="5"/>
      <c r="H387" s="460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</row>
    <row r="388" spans="1:46" ht="18.75">
      <c r="A388" s="69"/>
      <c r="B388" s="69"/>
      <c r="C388" s="74"/>
      <c r="D388" s="74"/>
      <c r="E388" s="5"/>
      <c r="F388" s="5"/>
      <c r="G388" s="5"/>
      <c r="H388" s="460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</row>
    <row r="389" spans="1:46" ht="18.75">
      <c r="A389" s="69"/>
      <c r="B389" s="69"/>
      <c r="C389" s="74"/>
      <c r="D389" s="74"/>
      <c r="E389" s="5"/>
      <c r="F389" s="5"/>
      <c r="G389" s="5"/>
      <c r="H389" s="460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</row>
    <row r="390" spans="1:46" ht="18.75">
      <c r="A390" s="69"/>
      <c r="B390" s="69"/>
      <c r="C390" s="74"/>
      <c r="D390" s="74"/>
      <c r="E390" s="5"/>
      <c r="F390" s="5"/>
      <c r="G390" s="5"/>
      <c r="H390" s="460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</row>
    <row r="391" spans="1:46" ht="18.75">
      <c r="A391" s="69"/>
      <c r="B391" s="69"/>
      <c r="C391" s="74"/>
      <c r="D391" s="74"/>
      <c r="E391" s="5"/>
      <c r="F391" s="5"/>
      <c r="G391" s="5"/>
      <c r="H391" s="460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</row>
    <row r="392" spans="1:46" ht="18.75">
      <c r="A392" s="69"/>
      <c r="B392" s="69"/>
      <c r="C392" s="74"/>
      <c r="D392" s="74"/>
      <c r="E392" s="5"/>
      <c r="F392" s="5"/>
      <c r="G392" s="5"/>
      <c r="H392" s="460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</row>
    <row r="393" spans="1:46" ht="18.75">
      <c r="A393" s="69"/>
      <c r="B393" s="69"/>
      <c r="C393" s="74"/>
      <c r="D393" s="74"/>
      <c r="E393" s="5"/>
      <c r="F393" s="5"/>
      <c r="G393" s="5"/>
      <c r="H393" s="460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</row>
    <row r="394" spans="1:46" ht="18.75">
      <c r="A394" s="69"/>
      <c r="B394" s="69"/>
      <c r="C394" s="74"/>
      <c r="D394" s="74"/>
      <c r="E394" s="5"/>
      <c r="F394" s="5"/>
      <c r="G394" s="5"/>
      <c r="H394" s="460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</row>
    <row r="395" spans="1:46" ht="18.75">
      <c r="A395" s="69"/>
      <c r="B395" s="69"/>
      <c r="C395" s="74"/>
      <c r="D395" s="74"/>
      <c r="E395" s="5"/>
      <c r="F395" s="5"/>
      <c r="G395" s="5"/>
      <c r="H395" s="460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</row>
    <row r="396" spans="1:46" ht="18.75">
      <c r="A396" s="69"/>
      <c r="B396" s="69"/>
      <c r="C396" s="74"/>
      <c r="D396" s="74"/>
      <c r="E396" s="5"/>
      <c r="F396" s="5"/>
      <c r="G396" s="5"/>
      <c r="H396" s="460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</row>
    <row r="397" spans="1:46" ht="18.75">
      <c r="A397" s="69"/>
      <c r="B397" s="69"/>
      <c r="C397" s="74"/>
      <c r="D397" s="74"/>
      <c r="E397" s="5"/>
      <c r="F397" s="5"/>
      <c r="G397" s="5"/>
      <c r="H397" s="460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</row>
    <row r="398" spans="1:46" ht="18.75">
      <c r="A398" s="69"/>
      <c r="B398" s="69"/>
      <c r="C398" s="74"/>
      <c r="D398" s="74"/>
      <c r="E398" s="5"/>
      <c r="F398" s="5"/>
      <c r="G398" s="5"/>
      <c r="H398" s="460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</row>
    <row r="399" spans="1:46" ht="18.75">
      <c r="A399" s="69"/>
      <c r="B399" s="69"/>
      <c r="C399" s="74"/>
      <c r="D399" s="74"/>
      <c r="E399" s="5"/>
      <c r="F399" s="5"/>
      <c r="G399" s="5"/>
      <c r="H399" s="460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</row>
    <row r="400" spans="1:46" ht="18.75">
      <c r="A400" s="69"/>
      <c r="B400" s="69"/>
      <c r="C400" s="74"/>
      <c r="D400" s="74"/>
      <c r="E400" s="5"/>
      <c r="F400" s="5"/>
      <c r="G400" s="5"/>
      <c r="H400" s="460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</row>
    <row r="401" spans="1:46" ht="18.75">
      <c r="A401" s="69"/>
      <c r="B401" s="69"/>
      <c r="C401" s="74"/>
      <c r="D401" s="74"/>
      <c r="E401" s="5"/>
      <c r="F401" s="5"/>
      <c r="G401" s="5"/>
      <c r="H401" s="460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</row>
    <row r="402" spans="1:46" ht="18.75">
      <c r="A402" s="69"/>
      <c r="B402" s="69"/>
      <c r="C402" s="74"/>
      <c r="D402" s="74"/>
      <c r="E402" s="5"/>
      <c r="F402" s="5"/>
      <c r="G402" s="5"/>
      <c r="H402" s="460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</row>
    <row r="403" spans="1:46" ht="18.75">
      <c r="A403" s="69"/>
      <c r="B403" s="69"/>
      <c r="C403" s="74"/>
      <c r="D403" s="74"/>
      <c r="E403" s="5"/>
      <c r="F403" s="5"/>
      <c r="G403" s="5"/>
      <c r="H403" s="460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</row>
    <row r="404" spans="1:46" ht="18.75">
      <c r="A404" s="69"/>
      <c r="B404" s="69"/>
      <c r="C404" s="74"/>
      <c r="D404" s="74"/>
      <c r="E404" s="5"/>
      <c r="F404" s="5"/>
      <c r="G404" s="5"/>
      <c r="H404" s="460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</row>
    <row r="405" spans="1:46" ht="18.75">
      <c r="A405" s="69"/>
      <c r="B405" s="69"/>
      <c r="C405" s="74"/>
      <c r="D405" s="74"/>
      <c r="E405" s="5"/>
      <c r="F405" s="5"/>
      <c r="G405" s="5"/>
      <c r="H405" s="460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</row>
    <row r="406" spans="1:46" ht="18.75">
      <c r="A406" s="69"/>
      <c r="B406" s="69"/>
      <c r="C406" s="74"/>
      <c r="D406" s="74"/>
      <c r="E406" s="5"/>
      <c r="F406" s="5"/>
      <c r="G406" s="5"/>
      <c r="H406" s="460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</row>
    <row r="407" spans="1:46" ht="18.75">
      <c r="A407" s="69"/>
      <c r="B407" s="69"/>
      <c r="C407" s="74"/>
      <c r="D407" s="74"/>
      <c r="E407" s="5"/>
      <c r="F407" s="5"/>
      <c r="G407" s="5"/>
      <c r="H407" s="460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</row>
    <row r="408" spans="1:46" ht="18.75">
      <c r="A408" s="69"/>
      <c r="B408" s="69"/>
      <c r="C408" s="74"/>
      <c r="D408" s="74"/>
      <c r="E408" s="5"/>
      <c r="F408" s="5"/>
      <c r="G408" s="5"/>
      <c r="H408" s="460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</row>
    <row r="409" spans="1:46" ht="18.75">
      <c r="A409" s="69"/>
      <c r="B409" s="69"/>
      <c r="C409" s="74"/>
      <c r="D409" s="74"/>
      <c r="E409" s="5"/>
      <c r="F409" s="5"/>
      <c r="G409" s="5"/>
      <c r="H409" s="460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</row>
    <row r="410" spans="1:46" ht="18.75">
      <c r="A410" s="69"/>
      <c r="B410" s="69"/>
      <c r="C410" s="74"/>
      <c r="D410" s="74"/>
      <c r="E410" s="5"/>
      <c r="F410" s="5"/>
      <c r="G410" s="5"/>
      <c r="H410" s="460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</row>
    <row r="411" spans="1:46" ht="18.75">
      <c r="A411" s="69"/>
      <c r="B411" s="69"/>
      <c r="C411" s="74"/>
      <c r="D411" s="74"/>
      <c r="E411" s="5"/>
      <c r="F411" s="5"/>
      <c r="G411" s="5"/>
      <c r="H411" s="460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</row>
    <row r="412" spans="1:46" ht="18.75">
      <c r="A412" s="69"/>
      <c r="B412" s="69"/>
      <c r="C412" s="74"/>
      <c r="D412" s="74"/>
      <c r="E412" s="5"/>
      <c r="F412" s="5"/>
      <c r="G412" s="5"/>
      <c r="H412" s="460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</row>
    <row r="413" spans="1:46" ht="18.75">
      <c r="A413" s="69"/>
      <c r="B413" s="69"/>
      <c r="C413" s="74"/>
      <c r="D413" s="74"/>
      <c r="E413" s="5"/>
      <c r="F413" s="5"/>
      <c r="G413" s="5"/>
      <c r="H413" s="460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</row>
    <row r="414" spans="1:46" ht="18.75">
      <c r="A414" s="69"/>
      <c r="B414" s="69"/>
      <c r="C414" s="74"/>
      <c r="D414" s="74"/>
      <c r="E414" s="5"/>
      <c r="F414" s="5"/>
      <c r="G414" s="5"/>
      <c r="H414" s="460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</row>
    <row r="415" spans="1:46" ht="18.75">
      <c r="A415" s="69"/>
      <c r="B415" s="69"/>
      <c r="C415" s="74"/>
      <c r="D415" s="74"/>
      <c r="E415" s="5"/>
      <c r="F415" s="5"/>
      <c r="G415" s="5"/>
      <c r="H415" s="460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</row>
    <row r="416" spans="1:46" ht="18.75">
      <c r="A416" s="69"/>
      <c r="B416" s="69"/>
      <c r="C416" s="74"/>
      <c r="D416" s="74"/>
      <c r="E416" s="5"/>
      <c r="F416" s="5"/>
      <c r="G416" s="5"/>
      <c r="H416" s="460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</row>
    <row r="417" spans="1:46" ht="18.75">
      <c r="A417" s="69"/>
      <c r="B417" s="69"/>
      <c r="C417" s="74"/>
      <c r="D417" s="74"/>
      <c r="E417" s="5"/>
      <c r="F417" s="5"/>
      <c r="G417" s="5"/>
      <c r="H417" s="460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</row>
    <row r="418" spans="1:46" ht="18.75">
      <c r="A418" s="69"/>
      <c r="B418" s="69"/>
      <c r="C418" s="74"/>
      <c r="D418" s="74"/>
      <c r="E418" s="5"/>
      <c r="F418" s="5"/>
      <c r="G418" s="5"/>
      <c r="H418" s="460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</row>
    <row r="419" spans="1:46" ht="18.75">
      <c r="A419" s="69"/>
      <c r="B419" s="69"/>
      <c r="C419" s="74"/>
      <c r="D419" s="74"/>
      <c r="E419" s="5"/>
      <c r="F419" s="5"/>
      <c r="G419" s="5"/>
      <c r="H419" s="460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</row>
    <row r="420" spans="1:46" ht="18.75">
      <c r="A420" s="69"/>
      <c r="B420" s="69"/>
      <c r="C420" s="74"/>
      <c r="D420" s="74"/>
      <c r="E420" s="5"/>
      <c r="F420" s="5"/>
      <c r="G420" s="5"/>
      <c r="H420" s="460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</row>
    <row r="421" spans="1:46" ht="18.75">
      <c r="A421" s="69"/>
      <c r="B421" s="69"/>
      <c r="C421" s="74"/>
      <c r="D421" s="74"/>
      <c r="E421" s="5"/>
      <c r="F421" s="5"/>
      <c r="G421" s="5"/>
      <c r="H421" s="460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</row>
    <row r="422" spans="1:46" ht="18.75">
      <c r="A422" s="69"/>
      <c r="B422" s="69"/>
      <c r="C422" s="74"/>
      <c r="D422" s="74"/>
      <c r="E422" s="5"/>
      <c r="F422" s="5"/>
      <c r="G422" s="5"/>
      <c r="H422" s="460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</row>
    <row r="423" spans="1:46" ht="18.75">
      <c r="A423" s="69"/>
      <c r="B423" s="69"/>
      <c r="C423" s="74"/>
      <c r="D423" s="74"/>
      <c r="E423" s="5"/>
      <c r="F423" s="5"/>
      <c r="G423" s="5"/>
      <c r="H423" s="460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</row>
    <row r="424" spans="1:46" ht="18.75">
      <c r="A424" s="69"/>
      <c r="B424" s="69"/>
      <c r="C424" s="74"/>
      <c r="D424" s="74"/>
      <c r="E424" s="5"/>
      <c r="F424" s="5"/>
      <c r="G424" s="5"/>
      <c r="H424" s="460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</row>
    <row r="425" spans="1:46" ht="18.75">
      <c r="A425" s="69"/>
      <c r="B425" s="69"/>
      <c r="C425" s="74"/>
      <c r="D425" s="74"/>
      <c r="E425" s="5"/>
      <c r="F425" s="5"/>
      <c r="G425" s="5"/>
      <c r="H425" s="460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</row>
    <row r="426" spans="1:46" ht="18.75">
      <c r="A426" s="69"/>
      <c r="B426" s="69"/>
      <c r="C426" s="74"/>
      <c r="D426" s="74"/>
      <c r="E426" s="5"/>
      <c r="F426" s="5"/>
      <c r="G426" s="5"/>
      <c r="H426" s="460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</row>
    <row r="427" spans="1:46" ht="18.75">
      <c r="A427" s="69"/>
      <c r="B427" s="69"/>
      <c r="C427" s="74"/>
      <c r="D427" s="74"/>
      <c r="E427" s="5"/>
      <c r="F427" s="5"/>
      <c r="G427" s="5"/>
      <c r="H427" s="460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</row>
    <row r="428" spans="1:46" ht="18.75">
      <c r="A428" s="69"/>
      <c r="B428" s="69"/>
      <c r="C428" s="74"/>
      <c r="D428" s="74"/>
      <c r="E428" s="5"/>
      <c r="F428" s="5"/>
      <c r="G428" s="5"/>
      <c r="H428" s="460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</row>
    <row r="429" spans="1:46" ht="18.75">
      <c r="A429" s="69"/>
      <c r="B429" s="69"/>
      <c r="C429" s="74"/>
      <c r="D429" s="74"/>
      <c r="E429" s="5"/>
      <c r="F429" s="5"/>
      <c r="G429" s="5"/>
      <c r="H429" s="460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</row>
    <row r="430" spans="1:46" ht="18.75">
      <c r="A430" s="69"/>
      <c r="B430" s="69"/>
      <c r="C430" s="74"/>
      <c r="D430" s="74"/>
      <c r="E430" s="5"/>
      <c r="F430" s="5"/>
      <c r="G430" s="5"/>
      <c r="H430" s="460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</row>
    <row r="431" spans="1:46" ht="18.75">
      <c r="A431" s="69"/>
      <c r="B431" s="69"/>
      <c r="C431" s="74"/>
      <c r="D431" s="74"/>
      <c r="E431" s="5"/>
      <c r="F431" s="5"/>
      <c r="G431" s="5"/>
      <c r="H431" s="460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</row>
    <row r="432" spans="1:46" ht="18.75">
      <c r="A432" s="69"/>
      <c r="B432" s="69"/>
      <c r="C432" s="74"/>
      <c r="D432" s="74"/>
      <c r="E432" s="5"/>
      <c r="F432" s="5"/>
      <c r="G432" s="5"/>
      <c r="H432" s="460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</row>
    <row r="433" spans="1:46" ht="18.75">
      <c r="A433" s="69"/>
      <c r="B433" s="69"/>
      <c r="C433" s="74"/>
      <c r="D433" s="74"/>
      <c r="E433" s="5"/>
      <c r="F433" s="5"/>
      <c r="G433" s="5"/>
      <c r="H433" s="460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</row>
    <row r="434" spans="1:46" ht="18.75">
      <c r="A434" s="69"/>
      <c r="B434" s="69"/>
      <c r="C434" s="74"/>
      <c r="D434" s="74"/>
      <c r="E434" s="5"/>
      <c r="F434" s="5"/>
      <c r="G434" s="5"/>
      <c r="H434" s="460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</row>
    <row r="435" spans="1:46" ht="18.75">
      <c r="A435" s="69"/>
      <c r="B435" s="69"/>
      <c r="C435" s="74"/>
      <c r="D435" s="74"/>
      <c r="E435" s="5"/>
      <c r="F435" s="5"/>
      <c r="G435" s="5"/>
      <c r="H435" s="460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</row>
    <row r="436" spans="1:46" ht="18.75">
      <c r="A436" s="69"/>
      <c r="B436" s="69"/>
      <c r="C436" s="74"/>
      <c r="D436" s="74"/>
      <c r="E436" s="5"/>
      <c r="F436" s="5"/>
      <c r="G436" s="5"/>
      <c r="H436" s="460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</row>
    <row r="437" spans="1:46" ht="18.75">
      <c r="A437" s="69"/>
      <c r="B437" s="69"/>
      <c r="C437" s="74"/>
      <c r="D437" s="74"/>
      <c r="E437" s="5"/>
      <c r="F437" s="5"/>
      <c r="G437" s="5"/>
      <c r="H437" s="460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</row>
    <row r="438" spans="1:46" ht="18.75">
      <c r="A438" s="69"/>
      <c r="B438" s="69"/>
      <c r="C438" s="74"/>
      <c r="D438" s="74"/>
      <c r="E438" s="5"/>
      <c r="F438" s="5"/>
      <c r="G438" s="5"/>
      <c r="H438" s="460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</row>
    <row r="439" spans="1:46" ht="18.75">
      <c r="A439" s="69"/>
      <c r="B439" s="69"/>
      <c r="C439" s="74"/>
      <c r="D439" s="74"/>
      <c r="E439" s="5"/>
      <c r="F439" s="5"/>
      <c r="G439" s="5"/>
      <c r="H439" s="460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</row>
    <row r="440" spans="1:46" ht="18.75">
      <c r="A440" s="69"/>
      <c r="B440" s="69"/>
      <c r="C440" s="74"/>
      <c r="D440" s="74"/>
      <c r="E440" s="5"/>
      <c r="F440" s="5"/>
      <c r="G440" s="5"/>
      <c r="H440" s="460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</row>
    <row r="441" spans="1:46" ht="18.75">
      <c r="A441" s="69"/>
      <c r="B441" s="69"/>
      <c r="C441" s="74"/>
      <c r="D441" s="74"/>
      <c r="E441" s="5"/>
      <c r="F441" s="5"/>
      <c r="G441" s="5"/>
      <c r="H441" s="460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</row>
    <row r="442" spans="1:46" ht="18.75">
      <c r="A442" s="69"/>
      <c r="B442" s="69"/>
      <c r="C442" s="74"/>
      <c r="D442" s="74"/>
      <c r="E442" s="5"/>
      <c r="F442" s="5"/>
      <c r="G442" s="5"/>
      <c r="H442" s="460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</row>
    <row r="443" spans="1:46" ht="18.75">
      <c r="A443" s="69"/>
      <c r="B443" s="69"/>
      <c r="C443" s="74"/>
      <c r="D443" s="74"/>
      <c r="E443" s="5"/>
      <c r="F443" s="5"/>
      <c r="G443" s="5"/>
      <c r="H443" s="460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</row>
    <row r="444" spans="1:46" ht="18.75">
      <c r="A444" s="69"/>
      <c r="B444" s="69"/>
      <c r="C444" s="74"/>
      <c r="D444" s="74"/>
      <c r="E444" s="5"/>
      <c r="F444" s="5"/>
      <c r="G444" s="5"/>
      <c r="H444" s="460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</row>
    <row r="445" spans="1:46" ht="18.75">
      <c r="A445" s="69"/>
      <c r="B445" s="69"/>
      <c r="C445" s="74"/>
      <c r="D445" s="74"/>
      <c r="E445" s="5"/>
      <c r="F445" s="5"/>
      <c r="G445" s="5"/>
      <c r="H445" s="460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</row>
    <row r="446" spans="1:46" ht="18.75">
      <c r="A446" s="69"/>
      <c r="B446" s="69"/>
      <c r="C446" s="74"/>
      <c r="D446" s="74"/>
      <c r="E446" s="5"/>
      <c r="F446" s="5"/>
      <c r="G446" s="5"/>
      <c r="H446" s="460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</row>
    <row r="447" spans="1:46" ht="18.75">
      <c r="A447" s="69"/>
      <c r="B447" s="69"/>
      <c r="C447" s="74"/>
      <c r="D447" s="74"/>
      <c r="E447" s="5"/>
      <c r="F447" s="5"/>
      <c r="G447" s="5"/>
      <c r="H447" s="460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</row>
    <row r="448" spans="1:46" ht="18.75">
      <c r="A448" s="69"/>
      <c r="B448" s="69"/>
      <c r="C448" s="74"/>
      <c r="D448" s="74"/>
      <c r="E448" s="5"/>
      <c r="F448" s="5"/>
      <c r="G448" s="5"/>
      <c r="H448" s="460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</row>
    <row r="449" spans="1:46" ht="18.75">
      <c r="A449" s="69"/>
      <c r="B449" s="69"/>
      <c r="C449" s="74"/>
      <c r="D449" s="74"/>
      <c r="E449" s="5"/>
      <c r="F449" s="5"/>
      <c r="G449" s="5"/>
      <c r="H449" s="460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</row>
    <row r="450" spans="1:46" ht="18.75">
      <c r="A450" s="69"/>
      <c r="B450" s="69"/>
      <c r="C450" s="74"/>
      <c r="D450" s="74"/>
      <c r="E450" s="5"/>
      <c r="F450" s="5"/>
      <c r="G450" s="5"/>
      <c r="H450" s="460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</row>
    <row r="451" spans="1:46" ht="18.75">
      <c r="A451" s="69"/>
      <c r="B451" s="69"/>
      <c r="C451" s="74"/>
      <c r="D451" s="74"/>
      <c r="E451" s="5"/>
      <c r="F451" s="5"/>
      <c r="G451" s="5"/>
      <c r="H451" s="460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</row>
    <row r="452" spans="1:46" ht="18.75">
      <c r="A452" s="69"/>
      <c r="B452" s="69"/>
      <c r="C452" s="74"/>
      <c r="D452" s="74"/>
      <c r="E452" s="5"/>
      <c r="F452" s="5"/>
      <c r="G452" s="5"/>
      <c r="H452" s="460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</row>
    <row r="453" spans="1:46" ht="18.75">
      <c r="A453" s="69"/>
      <c r="B453" s="69"/>
      <c r="C453" s="74"/>
      <c r="D453" s="74"/>
      <c r="E453" s="5"/>
      <c r="F453" s="5"/>
      <c r="G453" s="5"/>
      <c r="H453" s="460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</row>
    <row r="454" spans="1:46" ht="18.75">
      <c r="A454" s="69"/>
      <c r="B454" s="69"/>
      <c r="C454" s="74"/>
      <c r="D454" s="74"/>
      <c r="E454" s="5"/>
      <c r="F454" s="5"/>
      <c r="G454" s="5"/>
      <c r="H454" s="460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</row>
    <row r="455" spans="1:46" ht="18.75">
      <c r="A455" s="69"/>
      <c r="B455" s="69"/>
      <c r="C455" s="74"/>
      <c r="D455" s="74"/>
      <c r="E455" s="5"/>
      <c r="F455" s="5"/>
      <c r="G455" s="5"/>
      <c r="H455" s="460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</row>
    <row r="456" spans="1:46" ht="18.75">
      <c r="A456" s="69"/>
      <c r="B456" s="69"/>
      <c r="C456" s="74"/>
      <c r="D456" s="74"/>
      <c r="E456" s="5"/>
      <c r="F456" s="5"/>
      <c r="G456" s="5"/>
      <c r="H456" s="460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</row>
    <row r="457" spans="1:46" ht="18.75">
      <c r="A457" s="69"/>
      <c r="B457" s="69"/>
      <c r="C457" s="74"/>
      <c r="D457" s="74"/>
      <c r="E457" s="5"/>
      <c r="F457" s="5"/>
      <c r="G457" s="5"/>
      <c r="H457" s="460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</row>
    <row r="458" spans="1:46" ht="18.75">
      <c r="A458" s="69"/>
      <c r="B458" s="69"/>
      <c r="C458" s="74"/>
      <c r="D458" s="74"/>
      <c r="E458" s="5"/>
      <c r="F458" s="5"/>
      <c r="G458" s="5"/>
      <c r="H458" s="460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</row>
    <row r="459" spans="1:46" ht="18.75">
      <c r="A459" s="69"/>
      <c r="B459" s="69"/>
      <c r="C459" s="74"/>
      <c r="D459" s="74"/>
      <c r="E459" s="5"/>
      <c r="F459" s="5"/>
      <c r="G459" s="5"/>
      <c r="H459" s="460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</row>
    <row r="460" spans="1:46" ht="18.75">
      <c r="A460" s="69"/>
      <c r="B460" s="69"/>
      <c r="C460" s="74"/>
      <c r="D460" s="74"/>
      <c r="E460" s="5"/>
      <c r="F460" s="5"/>
      <c r="G460" s="5"/>
      <c r="H460" s="460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</row>
    <row r="461" spans="1:46" ht="18.75">
      <c r="A461" s="69"/>
      <c r="B461" s="69"/>
      <c r="C461" s="74"/>
      <c r="D461" s="74"/>
      <c r="E461" s="5"/>
      <c r="F461" s="5"/>
      <c r="G461" s="5"/>
      <c r="H461" s="460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</row>
    <row r="462" spans="1:46" ht="18.75">
      <c r="A462" s="69"/>
      <c r="B462" s="69"/>
      <c r="C462" s="74"/>
      <c r="D462" s="74"/>
      <c r="E462" s="5"/>
      <c r="F462" s="5"/>
      <c r="G462" s="5"/>
      <c r="H462" s="460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</row>
    <row r="463" spans="1:46" ht="18.75">
      <c r="A463" s="69"/>
      <c r="B463" s="69"/>
      <c r="C463" s="74"/>
      <c r="D463" s="74"/>
      <c r="E463" s="5"/>
      <c r="F463" s="5"/>
      <c r="G463" s="5"/>
      <c r="H463" s="460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</row>
    <row r="464" spans="1:46" ht="18.75">
      <c r="A464" s="69"/>
      <c r="B464" s="69"/>
      <c r="C464" s="74"/>
      <c r="D464" s="74"/>
      <c r="E464" s="5"/>
      <c r="F464" s="5"/>
      <c r="G464" s="5"/>
      <c r="H464" s="460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</row>
    <row r="465" spans="1:46" ht="18.75">
      <c r="A465" s="69"/>
      <c r="B465" s="69"/>
      <c r="C465" s="74"/>
      <c r="D465" s="74"/>
      <c r="E465" s="5"/>
      <c r="F465" s="5"/>
      <c r="G465" s="5"/>
      <c r="H465" s="460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</row>
    <row r="466" spans="1:46" ht="18.75">
      <c r="A466" s="69"/>
      <c r="B466" s="69"/>
      <c r="C466" s="74"/>
      <c r="D466" s="74"/>
      <c r="E466" s="5"/>
      <c r="F466" s="5"/>
      <c r="G466" s="5"/>
      <c r="H466" s="460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</row>
    <row r="467" spans="1:46" ht="18.75">
      <c r="A467" s="69"/>
      <c r="B467" s="69"/>
      <c r="C467" s="74"/>
      <c r="D467" s="74"/>
      <c r="E467" s="5"/>
      <c r="F467" s="5"/>
      <c r="G467" s="5"/>
      <c r="H467" s="460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</row>
    <row r="468" spans="1:46" ht="18.75">
      <c r="A468" s="69"/>
      <c r="B468" s="69"/>
      <c r="C468" s="74"/>
      <c r="D468" s="74"/>
      <c r="E468" s="5"/>
      <c r="F468" s="5"/>
      <c r="G468" s="5"/>
      <c r="H468" s="460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</row>
    <row r="469" spans="1:46" ht="18.75">
      <c r="A469" s="69"/>
      <c r="B469" s="69"/>
      <c r="C469" s="74"/>
      <c r="D469" s="74"/>
      <c r="E469" s="5"/>
      <c r="F469" s="5"/>
      <c r="G469" s="5"/>
      <c r="H469" s="460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</row>
    <row r="470" spans="1:46" ht="18.75">
      <c r="A470" s="69"/>
      <c r="B470" s="69"/>
      <c r="C470" s="74"/>
      <c r="D470" s="74"/>
      <c r="E470" s="5"/>
      <c r="F470" s="5"/>
      <c r="G470" s="5"/>
      <c r="H470" s="460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</row>
    <row r="471" spans="1:46" ht="18.75">
      <c r="A471" s="69"/>
      <c r="B471" s="69"/>
      <c r="C471" s="74"/>
      <c r="D471" s="74"/>
      <c r="E471" s="5"/>
      <c r="F471" s="5"/>
      <c r="G471" s="5"/>
      <c r="H471" s="460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</row>
    <row r="472" spans="1:46" ht="18.75">
      <c r="A472" s="69"/>
      <c r="B472" s="69"/>
      <c r="C472" s="74"/>
      <c r="D472" s="74"/>
      <c r="E472" s="5"/>
      <c r="F472" s="5"/>
      <c r="G472" s="5"/>
      <c r="H472" s="460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</row>
    <row r="473" spans="1:46" ht="18.75">
      <c r="A473" s="69"/>
      <c r="B473" s="69"/>
      <c r="C473" s="74"/>
      <c r="D473" s="74"/>
      <c r="E473" s="5"/>
      <c r="F473" s="5"/>
      <c r="G473" s="5"/>
      <c r="H473" s="460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</row>
    <row r="474" spans="1:46" ht="18.75">
      <c r="A474" s="69"/>
      <c r="B474" s="69"/>
      <c r="C474" s="74"/>
      <c r="D474" s="74"/>
      <c r="E474" s="5"/>
      <c r="F474" s="5"/>
      <c r="G474" s="5"/>
      <c r="H474" s="460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</row>
    <row r="475" spans="1:46" ht="18.75">
      <c r="A475" s="69"/>
      <c r="B475" s="69"/>
      <c r="C475" s="74"/>
      <c r="D475" s="74"/>
      <c r="E475" s="5"/>
      <c r="F475" s="5"/>
      <c r="G475" s="5"/>
      <c r="H475" s="460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</row>
    <row r="476" spans="1:46" ht="18.75">
      <c r="A476" s="69"/>
      <c r="B476" s="69"/>
      <c r="C476" s="74"/>
      <c r="D476" s="74"/>
      <c r="E476" s="5"/>
      <c r="F476" s="5"/>
      <c r="G476" s="5"/>
      <c r="H476" s="460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</row>
    <row r="477" spans="1:46" ht="18.75">
      <c r="A477" s="69"/>
      <c r="B477" s="69"/>
      <c r="C477" s="74"/>
      <c r="D477" s="74"/>
      <c r="E477" s="5"/>
      <c r="F477" s="5"/>
      <c r="G477" s="5"/>
      <c r="H477" s="460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</row>
    <row r="478" spans="1:46" ht="18.75">
      <c r="A478" s="69"/>
      <c r="B478" s="69"/>
      <c r="C478" s="74"/>
      <c r="D478" s="74"/>
      <c r="E478" s="5"/>
      <c r="F478" s="5"/>
      <c r="G478" s="5"/>
      <c r="H478" s="460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</row>
    <row r="479" spans="1:46" ht="18.75">
      <c r="A479" s="69"/>
      <c r="B479" s="69"/>
      <c r="C479" s="74"/>
      <c r="D479" s="74"/>
      <c r="E479" s="5"/>
      <c r="F479" s="5"/>
      <c r="G479" s="5"/>
      <c r="H479" s="460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</row>
    <row r="480" spans="1:46" ht="18.75">
      <c r="A480" s="69"/>
      <c r="B480" s="69"/>
      <c r="C480" s="74"/>
      <c r="D480" s="74"/>
      <c r="E480" s="5"/>
      <c r="F480" s="5"/>
      <c r="G480" s="5"/>
      <c r="H480" s="460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</row>
    <row r="481" spans="1:46" ht="18.75">
      <c r="A481" s="69"/>
      <c r="B481" s="69"/>
      <c r="C481" s="74"/>
      <c r="D481" s="74"/>
      <c r="E481" s="5"/>
      <c r="F481" s="5"/>
      <c r="G481" s="5"/>
      <c r="H481" s="460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</row>
    <row r="482" spans="1:46" ht="18.75">
      <c r="A482" s="69"/>
      <c r="B482" s="69"/>
      <c r="C482" s="74"/>
      <c r="D482" s="74"/>
      <c r="E482" s="5"/>
      <c r="F482" s="5"/>
      <c r="G482" s="5"/>
      <c r="H482" s="460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</row>
    <row r="483" spans="1:46" ht="18.75">
      <c r="A483" s="69"/>
      <c r="B483" s="69"/>
      <c r="C483" s="74"/>
      <c r="D483" s="74"/>
      <c r="E483" s="5"/>
      <c r="F483" s="5"/>
      <c r="G483" s="5"/>
      <c r="H483" s="460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</row>
    <row r="484" spans="1:46" ht="18.75">
      <c r="A484" s="69"/>
      <c r="B484" s="69"/>
      <c r="C484" s="74"/>
      <c r="D484" s="74"/>
      <c r="E484" s="5"/>
      <c r="F484" s="5"/>
      <c r="G484" s="5"/>
      <c r="H484" s="460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</row>
    <row r="485" spans="1:46" ht="18.75">
      <c r="A485" s="69"/>
      <c r="B485" s="69"/>
      <c r="C485" s="74"/>
      <c r="D485" s="74"/>
      <c r="E485" s="5"/>
      <c r="F485" s="5"/>
      <c r="G485" s="5"/>
      <c r="H485" s="460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</row>
    <row r="486" spans="1:46" ht="18.75">
      <c r="A486" s="69"/>
      <c r="B486" s="69"/>
      <c r="C486" s="74"/>
      <c r="D486" s="74"/>
      <c r="E486" s="5"/>
      <c r="F486" s="5"/>
      <c r="G486" s="5"/>
      <c r="H486" s="460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</row>
    <row r="487" spans="1:46" ht="18.75">
      <c r="A487" s="69"/>
      <c r="B487" s="69"/>
      <c r="C487" s="74"/>
      <c r="D487" s="74"/>
      <c r="E487" s="5"/>
      <c r="F487" s="5"/>
      <c r="G487" s="5"/>
      <c r="H487" s="460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</row>
    <row r="488" spans="1:46" ht="18.75">
      <c r="A488" s="69"/>
      <c r="B488" s="69"/>
      <c r="C488" s="74"/>
      <c r="D488" s="74"/>
      <c r="E488" s="5"/>
      <c r="F488" s="5"/>
      <c r="G488" s="5"/>
      <c r="H488" s="460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</row>
    <row r="489" spans="1:46" ht="18.75">
      <c r="A489" s="69"/>
      <c r="B489" s="69"/>
      <c r="C489" s="74"/>
      <c r="D489" s="74"/>
      <c r="E489" s="5"/>
      <c r="F489" s="5"/>
      <c r="G489" s="5"/>
      <c r="H489" s="460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</row>
    <row r="490" spans="1:46" ht="18.75">
      <c r="A490" s="69"/>
      <c r="B490" s="69"/>
      <c r="C490" s="74"/>
      <c r="D490" s="74"/>
      <c r="E490" s="5"/>
      <c r="F490" s="5"/>
      <c r="G490" s="5"/>
      <c r="H490" s="460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</row>
    <row r="491" spans="1:46" ht="18.75">
      <c r="A491" s="69"/>
      <c r="B491" s="69"/>
      <c r="C491" s="74"/>
      <c r="D491" s="74"/>
      <c r="E491" s="5"/>
      <c r="F491" s="5"/>
      <c r="G491" s="5"/>
      <c r="H491" s="460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</row>
    <row r="492" spans="1:46" ht="18.75">
      <c r="A492" s="69"/>
      <c r="B492" s="69"/>
      <c r="C492" s="74"/>
      <c r="D492" s="74"/>
      <c r="E492" s="5"/>
      <c r="F492" s="5"/>
      <c r="G492" s="5"/>
      <c r="H492" s="460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</row>
    <row r="493" spans="1:46" ht="18.75">
      <c r="A493" s="69"/>
      <c r="B493" s="69"/>
      <c r="C493" s="74"/>
      <c r="D493" s="74"/>
      <c r="E493" s="5"/>
      <c r="F493" s="5"/>
      <c r="G493" s="5"/>
      <c r="H493" s="460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</row>
    <row r="494" spans="1:46" ht="18.75">
      <c r="A494" s="69"/>
      <c r="B494" s="69"/>
      <c r="C494" s="74"/>
      <c r="D494" s="74"/>
      <c r="E494" s="5"/>
      <c r="F494" s="5"/>
      <c r="G494" s="5"/>
      <c r="H494" s="460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</row>
    <row r="495" spans="1:46" ht="18.75">
      <c r="A495" s="69"/>
      <c r="B495" s="69"/>
      <c r="C495" s="74"/>
      <c r="D495" s="74"/>
      <c r="E495" s="5"/>
      <c r="F495" s="5"/>
      <c r="G495" s="5"/>
      <c r="H495" s="460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</row>
    <row r="496" spans="1:46" ht="18.75">
      <c r="A496" s="69"/>
      <c r="B496" s="69"/>
      <c r="C496" s="74"/>
      <c r="D496" s="74"/>
      <c r="E496" s="5"/>
      <c r="F496" s="5"/>
      <c r="G496" s="5"/>
      <c r="H496" s="460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</row>
    <row r="497" spans="1:46" ht="18.75">
      <c r="A497" s="69"/>
      <c r="B497" s="69"/>
      <c r="C497" s="74"/>
      <c r="D497" s="74"/>
      <c r="E497" s="5"/>
      <c r="F497" s="5"/>
      <c r="G497" s="5"/>
      <c r="H497" s="460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</row>
    <row r="498" spans="1:46" ht="18.75">
      <c r="A498" s="69"/>
      <c r="B498" s="69"/>
      <c r="C498" s="74"/>
      <c r="D498" s="74"/>
      <c r="E498" s="5"/>
      <c r="F498" s="5"/>
      <c r="G498" s="5"/>
      <c r="H498" s="460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</row>
    <row r="499" spans="1:46" ht="18.75">
      <c r="A499" s="69"/>
      <c r="B499" s="69"/>
      <c r="C499" s="74"/>
      <c r="D499" s="74"/>
      <c r="E499" s="5"/>
      <c r="F499" s="5"/>
      <c r="G499" s="5"/>
      <c r="H499" s="460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</row>
    <row r="500" spans="1:46" ht="18.75">
      <c r="A500" s="69"/>
      <c r="B500" s="69"/>
      <c r="C500" s="74"/>
      <c r="D500" s="74"/>
      <c r="E500" s="5"/>
      <c r="F500" s="5"/>
      <c r="G500" s="5"/>
      <c r="H500" s="460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</row>
    <row r="501" spans="1:46" ht="18.75">
      <c r="A501" s="69"/>
      <c r="B501" s="69"/>
      <c r="C501" s="74"/>
      <c r="D501" s="74"/>
      <c r="E501" s="5"/>
      <c r="F501" s="5"/>
      <c r="G501" s="5"/>
      <c r="H501" s="460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</row>
    <row r="502" spans="1:46" ht="18.75">
      <c r="A502" s="69"/>
      <c r="B502" s="69"/>
      <c r="C502" s="74"/>
      <c r="D502" s="74"/>
      <c r="E502" s="5"/>
      <c r="F502" s="5"/>
      <c r="G502" s="5"/>
      <c r="H502" s="460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</row>
    <row r="503" spans="1:46" ht="18.75">
      <c r="A503" s="69"/>
      <c r="B503" s="69"/>
      <c r="C503" s="74"/>
      <c r="D503" s="74"/>
      <c r="E503" s="5"/>
      <c r="F503" s="5"/>
      <c r="G503" s="5"/>
      <c r="H503" s="460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</row>
    <row r="504" spans="1:46" ht="18.75">
      <c r="A504" s="69"/>
      <c r="B504" s="69"/>
      <c r="C504" s="74"/>
      <c r="D504" s="74"/>
      <c r="E504" s="5"/>
      <c r="F504" s="5"/>
      <c r="G504" s="5"/>
      <c r="H504" s="460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</row>
    <row r="505" spans="1:46" ht="18.75">
      <c r="A505" s="69"/>
      <c r="B505" s="69"/>
      <c r="C505" s="74"/>
      <c r="D505" s="74"/>
      <c r="E505" s="5"/>
      <c r="F505" s="5"/>
      <c r="G505" s="5"/>
      <c r="H505" s="460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</row>
    <row r="506" spans="1:46" ht="18.75">
      <c r="A506" s="69"/>
      <c r="B506" s="69"/>
      <c r="C506" s="74"/>
      <c r="D506" s="74"/>
      <c r="E506" s="5"/>
      <c r="F506" s="5"/>
      <c r="G506" s="5"/>
      <c r="H506" s="460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</row>
    <row r="507" spans="1:46" ht="18.75">
      <c r="A507" s="69"/>
      <c r="B507" s="69"/>
      <c r="C507" s="74"/>
      <c r="D507" s="74"/>
      <c r="E507" s="5"/>
      <c r="F507" s="5"/>
      <c r="G507" s="5"/>
      <c r="H507" s="460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</row>
  </sheetData>
  <sheetProtection/>
  <mergeCells count="10">
    <mergeCell ref="L1:M1"/>
    <mergeCell ref="B6:B7"/>
    <mergeCell ref="A6:A7"/>
    <mergeCell ref="H1:I1"/>
    <mergeCell ref="W3:Z3"/>
    <mergeCell ref="E5:F5"/>
    <mergeCell ref="D6:F6"/>
    <mergeCell ref="C6:C7"/>
    <mergeCell ref="G6:I6"/>
    <mergeCell ref="A3:I3"/>
  </mergeCells>
  <printOptions horizontalCentered="1"/>
  <pageMargins left="1.1811023622047245" right="0.3937007874015748" top="0.7874015748031497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496"/>
  <sheetViews>
    <sheetView zoomScale="84" zoomScaleNormal="84" zoomScaleSheetLayoutView="45" zoomScalePageLayoutView="0" workbookViewId="0" topLeftCell="A1">
      <pane xSplit="2" ySplit="7" topLeftCell="C8" activePane="bottomRight" state="frozen"/>
      <selection pane="topLeft" activeCell="C27" sqref="C27:H27"/>
      <selection pane="topRight" activeCell="C27" sqref="C27:H27"/>
      <selection pane="bottomLeft" activeCell="C27" sqref="C27:H27"/>
      <selection pane="bottomRight" activeCell="P16" sqref="P16"/>
    </sheetView>
  </sheetViews>
  <sheetFormatPr defaultColWidth="9.00390625" defaultRowHeight="12.75"/>
  <cols>
    <col min="1" max="1" width="3.875" style="18" customWidth="1"/>
    <col min="2" max="2" width="23.75390625" style="18" customWidth="1"/>
    <col min="3" max="3" width="16.75390625" style="19" customWidth="1"/>
    <col min="4" max="4" width="16.375" style="19" customWidth="1"/>
    <col min="5" max="5" width="9.75390625" style="19" customWidth="1"/>
    <col min="6" max="6" width="17.125" style="97" customWidth="1"/>
    <col min="7" max="7" width="16.25390625" style="97" customWidth="1"/>
    <col min="8" max="8" width="11.25390625" style="97" customWidth="1"/>
    <col min="9" max="9" width="18.75390625" style="97" bestFit="1" customWidth="1"/>
    <col min="10" max="10" width="15.75390625" style="97" customWidth="1"/>
    <col min="11" max="11" width="10.25390625" style="97" customWidth="1"/>
    <col min="12" max="12" width="15.625" style="97" customWidth="1"/>
    <col min="13" max="13" width="15.75390625" style="97" customWidth="1"/>
    <col min="14" max="14" width="9.25390625" style="97" customWidth="1"/>
    <col min="28" max="28" width="11.00390625" style="0" customWidth="1"/>
  </cols>
  <sheetData>
    <row r="1" spans="13:14" ht="18.75">
      <c r="M1" s="591" t="s">
        <v>25</v>
      </c>
      <c r="N1" s="591"/>
    </row>
    <row r="2" spans="1:87" ht="18.75">
      <c r="A2" s="584" t="s">
        <v>184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23"/>
      <c r="P2" s="23"/>
      <c r="Q2" s="23"/>
      <c r="R2" s="23"/>
      <c r="S2" s="23"/>
      <c r="T2" s="23"/>
      <c r="U2" s="23"/>
      <c r="V2" s="23"/>
      <c r="W2" s="23"/>
      <c r="X2" s="579"/>
      <c r="Y2" s="579"/>
      <c r="Z2" s="579"/>
      <c r="AA2" s="579"/>
      <c r="AB2" s="25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</row>
    <row r="3" spans="1:87" ht="18.75">
      <c r="A3" s="584" t="s">
        <v>273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23"/>
      <c r="P3" s="23"/>
      <c r="Q3" s="23"/>
      <c r="R3" s="23"/>
      <c r="S3" s="23"/>
      <c r="T3" s="23"/>
      <c r="U3" s="23"/>
      <c r="V3" s="23"/>
      <c r="W3" s="23"/>
      <c r="X3" s="24"/>
      <c r="Y3" s="24"/>
      <c r="Z3" s="24"/>
      <c r="AA3" s="24"/>
      <c r="AB3" s="25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</row>
    <row r="4" spans="1:87" s="79" customFormat="1" ht="15.75">
      <c r="A4" s="77"/>
      <c r="B4" s="77"/>
      <c r="C4" s="77"/>
      <c r="D4" s="77"/>
      <c r="E4" s="77"/>
      <c r="F4" s="98"/>
      <c r="G4" s="98"/>
      <c r="H4" s="98"/>
      <c r="I4" s="98"/>
      <c r="J4" s="98"/>
      <c r="K4" s="98"/>
      <c r="L4" s="98"/>
      <c r="M4" s="98"/>
      <c r="N4" s="98"/>
      <c r="O4" s="23"/>
      <c r="P4" s="23"/>
      <c r="Q4" s="23"/>
      <c r="R4" s="23"/>
      <c r="S4" s="23"/>
      <c r="T4" s="23"/>
      <c r="U4" s="23"/>
      <c r="V4" s="23"/>
      <c r="W4" s="23"/>
      <c r="X4" s="30"/>
      <c r="Y4" s="30"/>
      <c r="Z4" s="30"/>
      <c r="AA4" s="30"/>
      <c r="AB4" s="57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</row>
    <row r="5" spans="1:87" s="79" customFormat="1" ht="19.5" thickBot="1">
      <c r="A5" s="42"/>
      <c r="B5" s="80"/>
      <c r="C5" s="80"/>
      <c r="D5" s="80"/>
      <c r="E5" s="80"/>
      <c r="F5" s="592"/>
      <c r="G5" s="592"/>
      <c r="H5" s="99"/>
      <c r="I5" s="99"/>
      <c r="J5" s="99"/>
      <c r="K5" s="99"/>
      <c r="L5" s="99"/>
      <c r="M5" s="99"/>
      <c r="N5" s="105" t="s">
        <v>0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57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</row>
    <row r="6" spans="1:87" ht="39" customHeight="1" thickBot="1">
      <c r="A6" s="593" t="s">
        <v>23</v>
      </c>
      <c r="B6" s="595" t="s">
        <v>185</v>
      </c>
      <c r="C6" s="597" t="s">
        <v>251</v>
      </c>
      <c r="D6" s="598"/>
      <c r="E6" s="599"/>
      <c r="F6" s="600" t="s">
        <v>186</v>
      </c>
      <c r="G6" s="601"/>
      <c r="H6" s="602"/>
      <c r="I6" s="603" t="s">
        <v>187</v>
      </c>
      <c r="J6" s="601"/>
      <c r="K6" s="604"/>
      <c r="L6" s="600" t="s">
        <v>188</v>
      </c>
      <c r="M6" s="601"/>
      <c r="N6" s="604"/>
      <c r="O6" s="32"/>
      <c r="P6" s="32"/>
      <c r="Q6" s="32"/>
      <c r="R6" s="32"/>
      <c r="S6" s="32"/>
      <c r="T6" s="33"/>
      <c r="U6" s="33"/>
      <c r="V6" s="33"/>
      <c r="W6" s="33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5"/>
      <c r="AJ6" s="35"/>
      <c r="AK6" s="35"/>
      <c r="AL6" s="35"/>
      <c r="AM6" s="35"/>
      <c r="AN6" s="26"/>
      <c r="AO6" s="26"/>
      <c r="AP6" s="26"/>
      <c r="AQ6" s="26"/>
      <c r="AR6" s="26"/>
      <c r="AS6" s="26"/>
      <c r="AT6" s="26"/>
      <c r="AU6" s="26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</row>
    <row r="7" spans="1:87" ht="72.75" customHeight="1" thickBot="1">
      <c r="A7" s="594"/>
      <c r="B7" s="596"/>
      <c r="C7" s="430" t="s">
        <v>38</v>
      </c>
      <c r="D7" s="431" t="s">
        <v>272</v>
      </c>
      <c r="E7" s="432" t="s">
        <v>1</v>
      </c>
      <c r="F7" s="431" t="s">
        <v>38</v>
      </c>
      <c r="G7" s="431" t="s">
        <v>272</v>
      </c>
      <c r="H7" s="433" t="s">
        <v>1</v>
      </c>
      <c r="I7" s="430" t="s">
        <v>38</v>
      </c>
      <c r="J7" s="431" t="s">
        <v>272</v>
      </c>
      <c r="K7" s="434" t="s">
        <v>1</v>
      </c>
      <c r="L7" s="431" t="s">
        <v>38</v>
      </c>
      <c r="M7" s="431" t="s">
        <v>272</v>
      </c>
      <c r="N7" s="434" t="s">
        <v>1</v>
      </c>
      <c r="O7" s="32"/>
      <c r="P7" s="32"/>
      <c r="Q7" s="32"/>
      <c r="R7" s="32"/>
      <c r="S7" s="32"/>
      <c r="T7" s="33"/>
      <c r="U7" s="33"/>
      <c r="V7" s="33"/>
      <c r="W7" s="33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5"/>
      <c r="AJ7" s="35"/>
      <c r="AK7" s="35"/>
      <c r="AL7" s="35"/>
      <c r="AM7" s="35"/>
      <c r="AN7" s="26"/>
      <c r="AO7" s="26"/>
      <c r="AP7" s="26"/>
      <c r="AQ7" s="26"/>
      <c r="AR7" s="26"/>
      <c r="AS7" s="26"/>
      <c r="AT7" s="26"/>
      <c r="AU7" s="26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</row>
    <row r="8" spans="1:87" s="47" customFormat="1" ht="18.75">
      <c r="A8" s="82">
        <v>1</v>
      </c>
      <c r="B8" s="275" t="s">
        <v>39</v>
      </c>
      <c r="C8" s="428">
        <v>1517083</v>
      </c>
      <c r="D8" s="429">
        <v>1466851.1</v>
      </c>
      <c r="E8" s="436">
        <f aca="true" t="shared" si="0" ref="E8:E37">D8/C8*100</f>
        <v>96.68891550429343</v>
      </c>
      <c r="F8" s="429">
        <v>1659000</v>
      </c>
      <c r="G8" s="429">
        <v>1316847.69</v>
      </c>
      <c r="H8" s="441">
        <f>G8/F8*100</f>
        <v>79.37599095840868</v>
      </c>
      <c r="I8" s="411"/>
      <c r="J8" s="412"/>
      <c r="K8" s="413"/>
      <c r="L8" s="278"/>
      <c r="M8" s="279"/>
      <c r="N8" s="436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4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</row>
    <row r="9" spans="1:87" s="47" customFormat="1" ht="18.75">
      <c r="A9" s="82">
        <v>3</v>
      </c>
      <c r="B9" s="275" t="s">
        <v>40</v>
      </c>
      <c r="C9" s="422">
        <v>4454340</v>
      </c>
      <c r="D9" s="404">
        <v>4247730.25</v>
      </c>
      <c r="E9" s="437">
        <f t="shared" si="0"/>
        <v>95.36160800477737</v>
      </c>
      <c r="F9" s="404">
        <v>4639335</v>
      </c>
      <c r="G9" s="404">
        <v>4366772.79</v>
      </c>
      <c r="H9" s="442">
        <f aca="true" t="shared" si="1" ref="H9:H36">G9/F9*100</f>
        <v>94.12497243678243</v>
      </c>
      <c r="I9" s="405"/>
      <c r="J9" s="406"/>
      <c r="K9" s="407"/>
      <c r="L9" s="404">
        <v>438100</v>
      </c>
      <c r="M9" s="404">
        <v>399033</v>
      </c>
      <c r="N9" s="437">
        <f aca="true" t="shared" si="2" ref="N9:N26">M9/L9*100</f>
        <v>91.08262953663548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4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</row>
    <row r="10" spans="1:87" s="47" customFormat="1" ht="18.75">
      <c r="A10" s="82">
        <v>4</v>
      </c>
      <c r="B10" s="275" t="s">
        <v>41</v>
      </c>
      <c r="C10" s="422">
        <v>1384700</v>
      </c>
      <c r="D10" s="404">
        <v>1338041.54</v>
      </c>
      <c r="E10" s="437">
        <f t="shared" si="0"/>
        <v>96.63042825160684</v>
      </c>
      <c r="F10" s="408"/>
      <c r="G10" s="409"/>
      <c r="H10" s="442"/>
      <c r="I10" s="405"/>
      <c r="J10" s="406"/>
      <c r="K10" s="407"/>
      <c r="L10" s="404">
        <v>101300</v>
      </c>
      <c r="M10" s="404">
        <v>78932.41</v>
      </c>
      <c r="N10" s="437">
        <f t="shared" si="2"/>
        <v>77.91945705824284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4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1:87" s="47" customFormat="1" ht="18.75">
      <c r="A11" s="82">
        <v>5</v>
      </c>
      <c r="B11" s="275" t="s">
        <v>2</v>
      </c>
      <c r="C11" s="422">
        <v>1759100</v>
      </c>
      <c r="D11" s="404">
        <v>1646809.37</v>
      </c>
      <c r="E11" s="437">
        <f t="shared" si="0"/>
        <v>93.61658632255131</v>
      </c>
      <c r="F11" s="404">
        <v>1380800</v>
      </c>
      <c r="G11" s="404">
        <v>1260144.46</v>
      </c>
      <c r="H11" s="442">
        <f t="shared" si="1"/>
        <v>91.2619104866744</v>
      </c>
      <c r="I11" s="405"/>
      <c r="J11" s="406"/>
      <c r="K11" s="407"/>
      <c r="L11" s="404">
        <v>212100</v>
      </c>
      <c r="M11" s="404">
        <v>179931.98</v>
      </c>
      <c r="N11" s="437">
        <f t="shared" si="2"/>
        <v>84.83355964167846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4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</row>
    <row r="12" spans="1:87" s="47" customFormat="1" ht="18.75">
      <c r="A12" s="82">
        <v>6</v>
      </c>
      <c r="B12" s="275" t="s">
        <v>42</v>
      </c>
      <c r="C12" s="422">
        <v>1662795</v>
      </c>
      <c r="D12" s="404">
        <v>1151049.04</v>
      </c>
      <c r="E12" s="437">
        <f t="shared" si="0"/>
        <v>69.22374916932034</v>
      </c>
      <c r="F12" s="404">
        <v>1194600</v>
      </c>
      <c r="G12" s="404">
        <v>957220.81</v>
      </c>
      <c r="H12" s="442">
        <f t="shared" si="1"/>
        <v>80.12898124895364</v>
      </c>
      <c r="I12" s="405"/>
      <c r="J12" s="406"/>
      <c r="K12" s="407"/>
      <c r="L12" s="404">
        <v>247600</v>
      </c>
      <c r="M12" s="404">
        <v>186483.08</v>
      </c>
      <c r="N12" s="437">
        <f t="shared" si="2"/>
        <v>75.31626817447496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4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s="47" customFormat="1" ht="18.75">
      <c r="A13" s="82">
        <v>7</v>
      </c>
      <c r="B13" s="275" t="s">
        <v>3</v>
      </c>
      <c r="C13" s="422">
        <v>1491600</v>
      </c>
      <c r="D13" s="404">
        <v>1195295.94</v>
      </c>
      <c r="E13" s="437">
        <f t="shared" si="0"/>
        <v>80.13515285599357</v>
      </c>
      <c r="F13" s="410"/>
      <c r="G13" s="409"/>
      <c r="H13" s="442"/>
      <c r="I13" s="405"/>
      <c r="J13" s="406"/>
      <c r="K13" s="407"/>
      <c r="L13" s="404">
        <v>273300</v>
      </c>
      <c r="M13" s="404">
        <v>183056.07</v>
      </c>
      <c r="N13" s="437">
        <f t="shared" si="2"/>
        <v>66.97990120746434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4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</row>
    <row r="14" spans="1:87" s="47" customFormat="1" ht="18.75">
      <c r="A14" s="82">
        <v>8</v>
      </c>
      <c r="B14" s="275" t="s">
        <v>43</v>
      </c>
      <c r="C14" s="422">
        <v>3297680</v>
      </c>
      <c r="D14" s="404">
        <v>3275625.39</v>
      </c>
      <c r="E14" s="437">
        <f t="shared" si="0"/>
        <v>99.3312083040198</v>
      </c>
      <c r="F14" s="404">
        <v>3107750</v>
      </c>
      <c r="G14" s="404">
        <v>3009164.94</v>
      </c>
      <c r="H14" s="442">
        <f t="shared" si="1"/>
        <v>96.82776735580404</v>
      </c>
      <c r="I14" s="405"/>
      <c r="J14" s="406"/>
      <c r="K14" s="407"/>
      <c r="L14" s="404">
        <v>1353300</v>
      </c>
      <c r="M14" s="404">
        <v>1328094.94</v>
      </c>
      <c r="N14" s="437">
        <f t="shared" si="2"/>
        <v>98.13751126875046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4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s="47" customFormat="1" ht="18.75">
      <c r="A15" s="82">
        <v>9</v>
      </c>
      <c r="B15" s="275" t="s">
        <v>4</v>
      </c>
      <c r="C15" s="422">
        <v>1931200</v>
      </c>
      <c r="D15" s="404">
        <v>1841561.08</v>
      </c>
      <c r="E15" s="437">
        <f t="shared" si="0"/>
        <v>95.35838235294119</v>
      </c>
      <c r="F15" s="404">
        <v>1086100</v>
      </c>
      <c r="G15" s="404">
        <v>1052332.93</v>
      </c>
      <c r="H15" s="442">
        <f t="shared" si="1"/>
        <v>96.89097965196575</v>
      </c>
      <c r="I15" s="405"/>
      <c r="J15" s="406"/>
      <c r="K15" s="407"/>
      <c r="L15" s="404">
        <v>269800</v>
      </c>
      <c r="M15" s="404">
        <v>255908.51</v>
      </c>
      <c r="N15" s="437">
        <f t="shared" si="2"/>
        <v>94.85118977020015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4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</row>
    <row r="16" spans="1:87" s="47" customFormat="1" ht="18.75">
      <c r="A16" s="82">
        <v>10</v>
      </c>
      <c r="B16" s="275" t="s">
        <v>5</v>
      </c>
      <c r="C16" s="422">
        <v>3992800</v>
      </c>
      <c r="D16" s="404">
        <v>3782767.03</v>
      </c>
      <c r="E16" s="437">
        <f t="shared" si="0"/>
        <v>94.7397072230014</v>
      </c>
      <c r="F16" s="404">
        <v>2703900</v>
      </c>
      <c r="G16" s="404">
        <v>2111959.28</v>
      </c>
      <c r="H16" s="442">
        <f t="shared" si="1"/>
        <v>78.10789156403712</v>
      </c>
      <c r="I16" s="405"/>
      <c r="J16" s="406"/>
      <c r="K16" s="407"/>
      <c r="L16" s="404">
        <v>223900</v>
      </c>
      <c r="M16" s="404">
        <v>161486.08</v>
      </c>
      <c r="N16" s="437">
        <f t="shared" si="2"/>
        <v>72.12419830281375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4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</row>
    <row r="17" spans="1:87" s="47" customFormat="1" ht="18.75">
      <c r="A17" s="82">
        <v>11</v>
      </c>
      <c r="B17" s="275" t="s">
        <v>44</v>
      </c>
      <c r="C17" s="422">
        <v>2000940</v>
      </c>
      <c r="D17" s="404">
        <v>1944469.43</v>
      </c>
      <c r="E17" s="436">
        <f t="shared" si="0"/>
        <v>97.17779793497056</v>
      </c>
      <c r="F17" s="404">
        <v>1842100</v>
      </c>
      <c r="G17" s="404">
        <v>1630650.03</v>
      </c>
      <c r="H17" s="442">
        <f t="shared" si="1"/>
        <v>88.52125454644157</v>
      </c>
      <c r="I17" s="411"/>
      <c r="J17" s="412"/>
      <c r="K17" s="413"/>
      <c r="L17" s="404">
        <v>284866</v>
      </c>
      <c r="M17" s="404">
        <v>254391.25</v>
      </c>
      <c r="N17" s="436">
        <f t="shared" si="2"/>
        <v>89.30207536174903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4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</row>
    <row r="18" spans="1:87" s="47" customFormat="1" ht="18.75">
      <c r="A18" s="82">
        <v>12</v>
      </c>
      <c r="B18" s="275" t="s">
        <v>6</v>
      </c>
      <c r="C18" s="422">
        <v>1912508</v>
      </c>
      <c r="D18" s="404">
        <v>1785658.4</v>
      </c>
      <c r="E18" s="437">
        <f t="shared" si="0"/>
        <v>93.36736892080974</v>
      </c>
      <c r="F18" s="404">
        <v>2375000</v>
      </c>
      <c r="G18" s="404">
        <v>1989521.96</v>
      </c>
      <c r="H18" s="442">
        <f t="shared" si="1"/>
        <v>83.76934568421052</v>
      </c>
      <c r="I18" s="405"/>
      <c r="J18" s="406"/>
      <c r="K18" s="407"/>
      <c r="L18" s="404">
        <v>400000</v>
      </c>
      <c r="M18" s="404">
        <v>343787.96</v>
      </c>
      <c r="N18" s="436">
        <f t="shared" si="2"/>
        <v>85.94699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4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</row>
    <row r="19" spans="1:87" s="47" customFormat="1" ht="18.75">
      <c r="A19" s="82">
        <v>13</v>
      </c>
      <c r="B19" s="275" t="s">
        <v>7</v>
      </c>
      <c r="C19" s="422">
        <v>7823937</v>
      </c>
      <c r="D19" s="404">
        <v>7269791.29</v>
      </c>
      <c r="E19" s="437">
        <f t="shared" si="0"/>
        <v>92.91730352634485</v>
      </c>
      <c r="F19" s="404">
        <v>2999500</v>
      </c>
      <c r="G19" s="404">
        <v>2711795.7</v>
      </c>
      <c r="H19" s="442">
        <f t="shared" si="1"/>
        <v>90.40825804300717</v>
      </c>
      <c r="I19" s="405"/>
      <c r="J19" s="406"/>
      <c r="K19" s="407"/>
      <c r="L19" s="404">
        <v>763200</v>
      </c>
      <c r="M19" s="404">
        <v>604807.23</v>
      </c>
      <c r="N19" s="436">
        <f t="shared" si="2"/>
        <v>79.24623034591195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4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</row>
    <row r="20" spans="1:87" s="47" customFormat="1" ht="18.75">
      <c r="A20" s="82">
        <v>14</v>
      </c>
      <c r="B20" s="275" t="s">
        <v>8</v>
      </c>
      <c r="C20" s="422">
        <v>1244210</v>
      </c>
      <c r="D20" s="404">
        <v>1172303.44</v>
      </c>
      <c r="E20" s="437">
        <f t="shared" si="0"/>
        <v>94.22070550791265</v>
      </c>
      <c r="F20" s="404">
        <v>1166010</v>
      </c>
      <c r="G20" s="404">
        <v>940274.58</v>
      </c>
      <c r="H20" s="442">
        <f t="shared" si="1"/>
        <v>80.64035299868783</v>
      </c>
      <c r="I20" s="405"/>
      <c r="J20" s="406"/>
      <c r="K20" s="407"/>
      <c r="L20" s="404">
        <v>269800</v>
      </c>
      <c r="M20" s="404">
        <v>222151.27</v>
      </c>
      <c r="N20" s="436">
        <f t="shared" si="2"/>
        <v>82.33924017790956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4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</row>
    <row r="21" spans="1:87" s="47" customFormat="1" ht="18.75">
      <c r="A21" s="82">
        <v>15</v>
      </c>
      <c r="B21" s="275" t="s">
        <v>9</v>
      </c>
      <c r="C21" s="422">
        <v>1341500</v>
      </c>
      <c r="D21" s="404">
        <v>1308629.78</v>
      </c>
      <c r="E21" s="437">
        <f t="shared" si="0"/>
        <v>97.54974133432725</v>
      </c>
      <c r="F21" s="404">
        <v>1649800</v>
      </c>
      <c r="G21" s="404">
        <v>1539693.27</v>
      </c>
      <c r="H21" s="442">
        <f t="shared" si="1"/>
        <v>93.32605588556189</v>
      </c>
      <c r="I21" s="405"/>
      <c r="J21" s="406"/>
      <c r="K21" s="407"/>
      <c r="L21" s="404">
        <v>111000</v>
      </c>
      <c r="M21" s="404">
        <v>108685.52</v>
      </c>
      <c r="N21" s="436">
        <f t="shared" si="2"/>
        <v>97.91488288288289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4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</row>
    <row r="22" spans="1:87" s="47" customFormat="1" ht="18.75">
      <c r="A22" s="82">
        <v>16</v>
      </c>
      <c r="B22" s="275" t="s">
        <v>10</v>
      </c>
      <c r="C22" s="422">
        <v>1309000</v>
      </c>
      <c r="D22" s="404">
        <v>1138177.77</v>
      </c>
      <c r="E22" s="437">
        <f t="shared" si="0"/>
        <v>86.95017341482047</v>
      </c>
      <c r="F22" s="404">
        <v>1223300</v>
      </c>
      <c r="G22" s="404">
        <v>1124928.9</v>
      </c>
      <c r="H22" s="442">
        <f t="shared" si="1"/>
        <v>91.95854655440202</v>
      </c>
      <c r="I22" s="405"/>
      <c r="J22" s="406"/>
      <c r="K22" s="407"/>
      <c r="L22" s="404">
        <v>201500</v>
      </c>
      <c r="M22" s="404">
        <v>169057.05</v>
      </c>
      <c r="N22" s="436">
        <f t="shared" si="2"/>
        <v>83.89928039702232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4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</row>
    <row r="23" spans="1:87" s="47" customFormat="1" ht="18.75">
      <c r="A23" s="435">
        <v>17</v>
      </c>
      <c r="B23" s="275" t="s">
        <v>11</v>
      </c>
      <c r="C23" s="422">
        <v>2765050</v>
      </c>
      <c r="D23" s="404">
        <v>2739253.12</v>
      </c>
      <c r="E23" s="437">
        <f t="shared" si="0"/>
        <v>99.06703748575976</v>
      </c>
      <c r="F23" s="404">
        <v>2169160</v>
      </c>
      <c r="G23" s="404">
        <v>2044696.74</v>
      </c>
      <c r="H23" s="442">
        <f t="shared" si="1"/>
        <v>94.26214479337624</v>
      </c>
      <c r="I23" s="405"/>
      <c r="J23" s="406"/>
      <c r="K23" s="407"/>
      <c r="L23" s="404">
        <v>409000</v>
      </c>
      <c r="M23" s="404">
        <v>379186.52</v>
      </c>
      <c r="N23" s="436">
        <f t="shared" si="2"/>
        <v>92.71064058679707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4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</row>
    <row r="24" spans="1:87" s="47" customFormat="1" ht="18.75">
      <c r="A24" s="82">
        <v>17</v>
      </c>
      <c r="B24" s="275" t="s">
        <v>12</v>
      </c>
      <c r="C24" s="422">
        <v>1701600</v>
      </c>
      <c r="D24" s="404">
        <v>1053435.91</v>
      </c>
      <c r="E24" s="437">
        <f t="shared" si="0"/>
        <v>61.90855136342266</v>
      </c>
      <c r="F24" s="404">
        <v>844600</v>
      </c>
      <c r="G24" s="404">
        <v>693132.58</v>
      </c>
      <c r="H24" s="442">
        <f t="shared" si="1"/>
        <v>82.06637224721761</v>
      </c>
      <c r="I24" s="405"/>
      <c r="J24" s="406"/>
      <c r="K24" s="407"/>
      <c r="L24" s="404">
        <v>254300</v>
      </c>
      <c r="M24" s="404">
        <v>216893.54</v>
      </c>
      <c r="N24" s="436">
        <f t="shared" si="2"/>
        <v>85.2904207628785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4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</row>
    <row r="25" spans="1:87" s="47" customFormat="1" ht="15.75">
      <c r="A25" s="82">
        <v>18</v>
      </c>
      <c r="B25" s="83" t="s">
        <v>13</v>
      </c>
      <c r="C25" s="422">
        <v>6703515</v>
      </c>
      <c r="D25" s="404">
        <v>5763936.8</v>
      </c>
      <c r="E25" s="437">
        <f t="shared" si="0"/>
        <v>85.98379805221589</v>
      </c>
      <c r="F25" s="404">
        <v>4774000</v>
      </c>
      <c r="G25" s="404">
        <v>3601163.79</v>
      </c>
      <c r="H25" s="442">
        <f t="shared" si="1"/>
        <v>75.43284017595307</v>
      </c>
      <c r="I25" s="414"/>
      <c r="J25" s="406"/>
      <c r="K25" s="407"/>
      <c r="L25" s="404">
        <v>1065000</v>
      </c>
      <c r="M25" s="404">
        <v>635473.15</v>
      </c>
      <c r="N25" s="436">
        <f t="shared" si="2"/>
        <v>59.66884037558685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4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</row>
    <row r="26" spans="1:87" s="47" customFormat="1" ht="15.75">
      <c r="A26" s="82">
        <v>19</v>
      </c>
      <c r="B26" s="83" t="s">
        <v>14</v>
      </c>
      <c r="C26" s="422">
        <v>2243600</v>
      </c>
      <c r="D26" s="404">
        <v>2201537.35</v>
      </c>
      <c r="E26" s="437">
        <f t="shared" si="0"/>
        <v>98.12521617044037</v>
      </c>
      <c r="F26" s="404">
        <v>787000</v>
      </c>
      <c r="G26" s="404">
        <v>690880.56</v>
      </c>
      <c r="H26" s="442">
        <f t="shared" si="1"/>
        <v>87.78660228716646</v>
      </c>
      <c r="I26" s="414"/>
      <c r="J26" s="406"/>
      <c r="K26" s="407"/>
      <c r="L26" s="404">
        <v>623000</v>
      </c>
      <c r="M26" s="404">
        <v>595358.25</v>
      </c>
      <c r="N26" s="436">
        <f t="shared" si="2"/>
        <v>95.56312199036918</v>
      </c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4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</row>
    <row r="27" spans="1:87" s="47" customFormat="1" ht="15.75">
      <c r="A27" s="82">
        <v>20</v>
      </c>
      <c r="B27" s="83" t="s">
        <v>15</v>
      </c>
      <c r="C27" s="422">
        <v>2142100</v>
      </c>
      <c r="D27" s="404">
        <v>2076787.93</v>
      </c>
      <c r="E27" s="437">
        <f t="shared" si="0"/>
        <v>96.9510260958872</v>
      </c>
      <c r="F27" s="410"/>
      <c r="G27" s="415"/>
      <c r="H27" s="442"/>
      <c r="I27" s="414"/>
      <c r="J27" s="406"/>
      <c r="K27" s="407"/>
      <c r="L27" s="223"/>
      <c r="M27" s="222"/>
      <c r="N27" s="436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57"/>
      <c r="AV27" s="58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</row>
    <row r="28" spans="1:87" s="47" customFormat="1" ht="15.75">
      <c r="A28" s="82">
        <v>21</v>
      </c>
      <c r="B28" s="83" t="s">
        <v>16</v>
      </c>
      <c r="C28" s="422">
        <v>1381000</v>
      </c>
      <c r="D28" s="404">
        <v>1349535.26</v>
      </c>
      <c r="E28" s="437">
        <f t="shared" si="0"/>
        <v>97.72159739319333</v>
      </c>
      <c r="F28" s="404">
        <v>1974500</v>
      </c>
      <c r="G28" s="404">
        <v>1752697.15</v>
      </c>
      <c r="H28" s="442">
        <f t="shared" si="1"/>
        <v>88.76663205874905</v>
      </c>
      <c r="I28" s="414"/>
      <c r="J28" s="406"/>
      <c r="K28" s="407"/>
      <c r="L28" s="404">
        <v>108700</v>
      </c>
      <c r="M28" s="404">
        <v>97486.86</v>
      </c>
      <c r="N28" s="436">
        <f>M28/L28*100</f>
        <v>89.68432382704692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57"/>
      <c r="AV28" s="58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</row>
    <row r="29" spans="1:87" s="47" customFormat="1" ht="15.75">
      <c r="A29" s="82">
        <v>22</v>
      </c>
      <c r="B29" s="83" t="s">
        <v>45</v>
      </c>
      <c r="C29" s="422">
        <v>1925900</v>
      </c>
      <c r="D29" s="404">
        <v>1674191.71</v>
      </c>
      <c r="E29" s="437">
        <f t="shared" si="0"/>
        <v>86.93035515862714</v>
      </c>
      <c r="F29" s="404">
        <v>2163950</v>
      </c>
      <c r="G29" s="404">
        <v>1750681.48</v>
      </c>
      <c r="H29" s="442">
        <f t="shared" si="1"/>
        <v>80.90212250745165</v>
      </c>
      <c r="I29" s="414"/>
      <c r="J29" s="406"/>
      <c r="K29" s="407"/>
      <c r="L29" s="404">
        <v>647600</v>
      </c>
      <c r="M29" s="404">
        <v>403582.9</v>
      </c>
      <c r="N29" s="436">
        <f>M29/L29*100</f>
        <v>62.31978072884496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57"/>
      <c r="AV29" s="58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</row>
    <row r="30" spans="1:87" s="47" customFormat="1" ht="15.75">
      <c r="A30" s="82">
        <v>23</v>
      </c>
      <c r="B30" s="83" t="s">
        <v>17</v>
      </c>
      <c r="C30" s="422">
        <v>531110</v>
      </c>
      <c r="D30" s="404">
        <v>514166.14</v>
      </c>
      <c r="E30" s="437">
        <f t="shared" si="0"/>
        <v>96.80972679859164</v>
      </c>
      <c r="F30" s="410"/>
      <c r="G30" s="415"/>
      <c r="H30" s="442"/>
      <c r="I30" s="414"/>
      <c r="J30" s="406"/>
      <c r="K30" s="407"/>
      <c r="L30" s="223"/>
      <c r="M30" s="222"/>
      <c r="N30" s="436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57"/>
      <c r="AV30" s="58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</row>
    <row r="31" spans="1:87" s="47" customFormat="1" ht="15.75">
      <c r="A31" s="82">
        <v>24</v>
      </c>
      <c r="B31" s="83" t="s">
        <v>46</v>
      </c>
      <c r="C31" s="422">
        <v>1567670</v>
      </c>
      <c r="D31" s="404">
        <v>1448007.76</v>
      </c>
      <c r="E31" s="437">
        <f t="shared" si="0"/>
        <v>92.36687313018683</v>
      </c>
      <c r="F31" s="404">
        <v>1619600</v>
      </c>
      <c r="G31" s="404">
        <v>1491268.02</v>
      </c>
      <c r="H31" s="442">
        <f t="shared" si="1"/>
        <v>92.07631637441344</v>
      </c>
      <c r="I31" s="414"/>
      <c r="J31" s="406"/>
      <c r="K31" s="407"/>
      <c r="L31" s="404">
        <v>235200</v>
      </c>
      <c r="M31" s="404">
        <v>224263.18</v>
      </c>
      <c r="N31" s="436">
        <f>M31/L31*100</f>
        <v>95.34999149659865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57"/>
      <c r="AV31" s="58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</row>
    <row r="32" spans="1:87" s="47" customFormat="1" ht="15.75">
      <c r="A32" s="82">
        <v>25</v>
      </c>
      <c r="B32" s="83" t="s">
        <v>18</v>
      </c>
      <c r="C32" s="422">
        <v>8599246</v>
      </c>
      <c r="D32" s="404">
        <v>8078256.24</v>
      </c>
      <c r="E32" s="437">
        <f t="shared" si="0"/>
        <v>93.94144835489065</v>
      </c>
      <c r="F32" s="404">
        <v>5623600</v>
      </c>
      <c r="G32" s="404">
        <v>4797725.56</v>
      </c>
      <c r="H32" s="442">
        <f t="shared" si="1"/>
        <v>85.31413258410981</v>
      </c>
      <c r="I32" s="414"/>
      <c r="J32" s="406"/>
      <c r="K32" s="407"/>
      <c r="L32" s="404">
        <v>430000</v>
      </c>
      <c r="M32" s="404">
        <v>341679.09</v>
      </c>
      <c r="N32" s="436">
        <f>M32/L32*100</f>
        <v>79.4602534883721</v>
      </c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57"/>
      <c r="AV32" s="58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</row>
    <row r="33" spans="1:87" s="47" customFormat="1" ht="15.75">
      <c r="A33" s="82">
        <v>26</v>
      </c>
      <c r="B33" s="83" t="s">
        <v>19</v>
      </c>
      <c r="C33" s="422">
        <v>2164000</v>
      </c>
      <c r="D33" s="404">
        <v>2020381.62</v>
      </c>
      <c r="E33" s="437">
        <f t="shared" si="0"/>
        <v>93.36329112754159</v>
      </c>
      <c r="F33" s="404">
        <v>4268400</v>
      </c>
      <c r="G33" s="404">
        <v>3594476.18</v>
      </c>
      <c r="H33" s="442">
        <f t="shared" si="1"/>
        <v>84.2113246181239</v>
      </c>
      <c r="I33" s="414"/>
      <c r="J33" s="406"/>
      <c r="K33" s="407"/>
      <c r="L33" s="404">
        <v>872700</v>
      </c>
      <c r="M33" s="404">
        <v>783713.95</v>
      </c>
      <c r="N33" s="436">
        <f>M33/L33*100</f>
        <v>89.80336312593101</v>
      </c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57"/>
      <c r="AV33" s="58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</row>
    <row r="34" spans="1:87" s="47" customFormat="1" ht="15.75">
      <c r="A34" s="82">
        <v>27</v>
      </c>
      <c r="B34" s="83" t="s">
        <v>20</v>
      </c>
      <c r="C34" s="422">
        <v>1933000</v>
      </c>
      <c r="D34" s="404">
        <v>1856740.95</v>
      </c>
      <c r="E34" s="437">
        <f t="shared" si="0"/>
        <v>96.05488618727367</v>
      </c>
      <c r="F34" s="408"/>
      <c r="G34" s="390"/>
      <c r="H34" s="442"/>
      <c r="I34" s="414"/>
      <c r="J34" s="406"/>
      <c r="K34" s="407"/>
      <c r="L34" s="404">
        <v>334400</v>
      </c>
      <c r="M34" s="404">
        <v>318079.41</v>
      </c>
      <c r="N34" s="436">
        <f>M34/L34*100</f>
        <v>95.11944078947367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57"/>
      <c r="AV34" s="58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</row>
    <row r="35" spans="1:87" s="47" customFormat="1" ht="15.75">
      <c r="A35" s="82">
        <v>28</v>
      </c>
      <c r="B35" s="83" t="s">
        <v>21</v>
      </c>
      <c r="C35" s="422">
        <v>612960</v>
      </c>
      <c r="D35" s="404">
        <v>462594.78</v>
      </c>
      <c r="E35" s="437">
        <f t="shared" si="0"/>
        <v>75.46899960845732</v>
      </c>
      <c r="F35" s="410"/>
      <c r="G35" s="415"/>
      <c r="H35" s="442"/>
      <c r="I35" s="414"/>
      <c r="J35" s="406"/>
      <c r="K35" s="407"/>
      <c r="L35" s="223"/>
      <c r="M35" s="222"/>
      <c r="N35" s="436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57"/>
      <c r="AV35" s="58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</row>
    <row r="36" spans="1:87" s="47" customFormat="1" ht="16.5" thickBot="1">
      <c r="A36" s="84">
        <v>29</v>
      </c>
      <c r="B36" s="85" t="s">
        <v>47</v>
      </c>
      <c r="C36" s="423">
        <v>3933000</v>
      </c>
      <c r="D36" s="424">
        <v>3864594.44</v>
      </c>
      <c r="E36" s="438">
        <f t="shared" si="0"/>
        <v>98.26072819730486</v>
      </c>
      <c r="F36" s="424">
        <v>4011300</v>
      </c>
      <c r="G36" s="424">
        <v>3312803.9</v>
      </c>
      <c r="H36" s="443">
        <f t="shared" si="1"/>
        <v>82.586789818762</v>
      </c>
      <c r="I36" s="416"/>
      <c r="J36" s="417"/>
      <c r="K36" s="418"/>
      <c r="L36" s="424">
        <v>659700</v>
      </c>
      <c r="M36" s="424">
        <v>593227.64</v>
      </c>
      <c r="N36" s="446">
        <f>M36/L36*100</f>
        <v>89.92385023495528</v>
      </c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57"/>
      <c r="AV36" s="58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</row>
    <row r="37" spans="1:87" s="47" customFormat="1" ht="16.5" thickBot="1">
      <c r="A37" s="425">
        <v>30</v>
      </c>
      <c r="B37" s="221" t="s">
        <v>22</v>
      </c>
      <c r="C37" s="426">
        <v>15142600</v>
      </c>
      <c r="D37" s="427">
        <v>14003019.68</v>
      </c>
      <c r="E37" s="439">
        <f t="shared" si="0"/>
        <v>92.47434179070964</v>
      </c>
      <c r="F37" s="427">
        <v>228701352.78</v>
      </c>
      <c r="G37" s="427">
        <v>225397015.14999998</v>
      </c>
      <c r="H37" s="444">
        <f>G37/F37*100</f>
        <v>98.55517355283042</v>
      </c>
      <c r="I37" s="426">
        <v>25433284.29</v>
      </c>
      <c r="J37" s="427">
        <v>23870121.92</v>
      </c>
      <c r="K37" s="419">
        <f>J37/I37*100</f>
        <v>93.85387135937214</v>
      </c>
      <c r="L37" s="427">
        <v>9869760</v>
      </c>
      <c r="M37" s="427">
        <v>9773898.95</v>
      </c>
      <c r="N37" s="439">
        <f>M37/L37*100</f>
        <v>99.02873980724961</v>
      </c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78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</row>
    <row r="38" spans="1:87" s="61" customFormat="1" ht="17.25" customHeight="1" thickBot="1">
      <c r="A38" s="219"/>
      <c r="B38" s="220" t="s">
        <v>24</v>
      </c>
      <c r="C38" s="225">
        <f>SUM(C8:C37)</f>
        <v>90469744</v>
      </c>
      <c r="D38" s="228">
        <f>SUM(D8:D37)</f>
        <v>83671200.53999999</v>
      </c>
      <c r="E38" s="440">
        <f>D38/C38*100</f>
        <v>92.485284958914</v>
      </c>
      <c r="F38" s="229">
        <f>SUM(F8:F37)</f>
        <v>283964657.78</v>
      </c>
      <c r="G38" s="228">
        <f>SUM(G8:G37)</f>
        <v>273137848.45</v>
      </c>
      <c r="H38" s="445">
        <f>G38/F38*100</f>
        <v>96.18726872046591</v>
      </c>
      <c r="I38" s="420">
        <f>SUM(I37)</f>
        <v>25433284.29</v>
      </c>
      <c r="J38" s="420">
        <f>SUM(J37)</f>
        <v>23870121.92</v>
      </c>
      <c r="K38" s="421">
        <f>J38/I38*100</f>
        <v>93.85387135937214</v>
      </c>
      <c r="L38" s="224">
        <f>SUM(L8:L37)</f>
        <v>20659126</v>
      </c>
      <c r="M38" s="225">
        <f>SUM(M8:M37)</f>
        <v>18838649.79</v>
      </c>
      <c r="N38" s="440">
        <f>M38/L38*100</f>
        <v>91.18802891274296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42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4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</row>
    <row r="39" spans="1:72" ht="18.75">
      <c r="A39" s="69"/>
      <c r="B39" s="69"/>
      <c r="C39" s="70"/>
      <c r="D39" s="70"/>
      <c r="E39" s="70"/>
      <c r="F39" s="101"/>
      <c r="G39" s="101"/>
      <c r="H39" s="101"/>
      <c r="I39" s="100"/>
      <c r="J39" s="100"/>
      <c r="K39" s="100"/>
      <c r="L39" s="106"/>
      <c r="M39" s="106"/>
      <c r="N39" s="100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5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8"/>
      <c r="BN39" s="68"/>
      <c r="BO39" s="68"/>
      <c r="BP39" s="68"/>
      <c r="BQ39" s="68"/>
      <c r="BR39" s="68"/>
      <c r="BS39" s="68"/>
      <c r="BT39" s="68"/>
    </row>
    <row r="40" spans="1:72" ht="18.75">
      <c r="A40" s="69"/>
      <c r="B40" s="69"/>
      <c r="C40" s="70"/>
      <c r="D40" s="70"/>
      <c r="E40" s="70"/>
      <c r="F40" s="102"/>
      <c r="G40" s="102"/>
      <c r="H40" s="102"/>
      <c r="I40" s="103"/>
      <c r="J40" s="103"/>
      <c r="K40" s="103"/>
      <c r="L40" s="103"/>
      <c r="M40" s="103"/>
      <c r="N40" s="103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8"/>
      <c r="BN40" s="68"/>
      <c r="BO40" s="68"/>
      <c r="BP40" s="68"/>
      <c r="BQ40" s="68"/>
      <c r="BR40" s="68"/>
      <c r="BS40" s="68"/>
      <c r="BT40" s="68"/>
    </row>
    <row r="41" spans="1:72" ht="18.75">
      <c r="A41" s="69"/>
      <c r="B41" s="69"/>
      <c r="C41" s="70"/>
      <c r="D41" s="70"/>
      <c r="E41" s="70"/>
      <c r="F41" s="102"/>
      <c r="G41" s="102"/>
      <c r="H41" s="102"/>
      <c r="I41" s="103"/>
      <c r="J41" s="103"/>
      <c r="K41" s="103"/>
      <c r="L41" s="103"/>
      <c r="M41" s="103"/>
      <c r="N41" s="103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8"/>
      <c r="BN41" s="68"/>
      <c r="BO41" s="68"/>
      <c r="BP41" s="68"/>
      <c r="BQ41" s="68"/>
      <c r="BR41" s="68"/>
      <c r="BS41" s="68"/>
      <c r="BT41" s="68"/>
    </row>
    <row r="42" spans="1:72" ht="18.75">
      <c r="A42" s="69"/>
      <c r="B42" s="69"/>
      <c r="C42" s="70"/>
      <c r="D42" s="70"/>
      <c r="E42" s="70"/>
      <c r="F42" s="102"/>
      <c r="G42" s="102"/>
      <c r="H42" s="102"/>
      <c r="I42" s="103"/>
      <c r="J42" s="103"/>
      <c r="K42" s="103"/>
      <c r="L42" s="103"/>
      <c r="M42" s="103"/>
      <c r="N42" s="103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8"/>
      <c r="BN42" s="68"/>
      <c r="BO42" s="68"/>
      <c r="BP42" s="68"/>
      <c r="BQ42" s="68"/>
      <c r="BR42" s="68"/>
      <c r="BS42" s="68"/>
      <c r="BT42" s="68"/>
    </row>
    <row r="43" spans="1:72" ht="18.75">
      <c r="A43" s="69"/>
      <c r="B43" s="69"/>
      <c r="C43" s="70"/>
      <c r="D43" s="70"/>
      <c r="E43" s="70"/>
      <c r="F43" s="102"/>
      <c r="G43" s="102"/>
      <c r="H43" s="102"/>
      <c r="I43" s="103"/>
      <c r="J43" s="103"/>
      <c r="K43" s="103"/>
      <c r="L43" s="103"/>
      <c r="M43" s="103"/>
      <c r="N43" s="103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8"/>
      <c r="BN43" s="68"/>
      <c r="BO43" s="68"/>
      <c r="BP43" s="68"/>
      <c r="BQ43" s="68"/>
      <c r="BR43" s="68"/>
      <c r="BS43" s="68"/>
      <c r="BT43" s="68"/>
    </row>
    <row r="44" spans="1:72" ht="18.75">
      <c r="A44" s="69"/>
      <c r="B44" s="69"/>
      <c r="C44" s="70"/>
      <c r="D44" s="70"/>
      <c r="E44" s="70"/>
      <c r="F44" s="102"/>
      <c r="G44" s="102"/>
      <c r="H44" s="102"/>
      <c r="I44" s="103"/>
      <c r="J44" s="103"/>
      <c r="K44" s="103"/>
      <c r="L44" s="103"/>
      <c r="M44" s="103"/>
      <c r="N44" s="103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8"/>
      <c r="BN44" s="68"/>
      <c r="BO44" s="68"/>
      <c r="BP44" s="68"/>
      <c r="BQ44" s="68"/>
      <c r="BR44" s="68"/>
      <c r="BS44" s="68"/>
      <c r="BT44" s="68"/>
    </row>
    <row r="45" spans="1:72" ht="18.75">
      <c r="A45" s="69"/>
      <c r="B45" s="69"/>
      <c r="C45" s="70"/>
      <c r="D45" s="70"/>
      <c r="E45" s="70"/>
      <c r="F45" s="102"/>
      <c r="G45" s="102"/>
      <c r="H45" s="102"/>
      <c r="I45" s="103"/>
      <c r="J45" s="103"/>
      <c r="K45" s="103"/>
      <c r="L45" s="103"/>
      <c r="M45" s="103"/>
      <c r="N45" s="103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8"/>
      <c r="BN45" s="68"/>
      <c r="BO45" s="68"/>
      <c r="BP45" s="68"/>
      <c r="BQ45" s="68"/>
      <c r="BR45" s="68"/>
      <c r="BS45" s="68"/>
      <c r="BT45" s="68"/>
    </row>
    <row r="46" spans="1:72" ht="18.75">
      <c r="A46" s="69"/>
      <c r="B46" s="69"/>
      <c r="C46" s="70"/>
      <c r="D46" s="70"/>
      <c r="E46" s="70"/>
      <c r="F46" s="102"/>
      <c r="G46" s="102"/>
      <c r="H46" s="102"/>
      <c r="I46" s="103"/>
      <c r="J46" s="103"/>
      <c r="K46" s="103"/>
      <c r="L46" s="103"/>
      <c r="M46" s="103"/>
      <c r="N46" s="103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8"/>
      <c r="BN46" s="68"/>
      <c r="BO46" s="68"/>
      <c r="BP46" s="68"/>
      <c r="BQ46" s="68"/>
      <c r="BR46" s="68"/>
      <c r="BS46" s="68"/>
      <c r="BT46" s="68"/>
    </row>
    <row r="47" spans="1:72" ht="18.75">
      <c r="A47" s="69"/>
      <c r="B47" s="69"/>
      <c r="C47" s="70"/>
      <c r="D47" s="70"/>
      <c r="E47" s="70"/>
      <c r="F47" s="102"/>
      <c r="G47" s="102"/>
      <c r="H47" s="102"/>
      <c r="I47" s="103"/>
      <c r="J47" s="103"/>
      <c r="K47" s="103"/>
      <c r="L47" s="103"/>
      <c r="M47" s="103"/>
      <c r="N47" s="103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8"/>
      <c r="BN47" s="68"/>
      <c r="BO47" s="68"/>
      <c r="BP47" s="68"/>
      <c r="BQ47" s="68"/>
      <c r="BR47" s="68"/>
      <c r="BS47" s="68"/>
      <c r="BT47" s="68"/>
    </row>
    <row r="48" spans="1:72" ht="18.75">
      <c r="A48" s="69"/>
      <c r="B48" s="69"/>
      <c r="C48" s="70"/>
      <c r="D48" s="70"/>
      <c r="E48" s="70"/>
      <c r="F48" s="102"/>
      <c r="G48" s="102"/>
      <c r="H48" s="102"/>
      <c r="I48" s="103"/>
      <c r="J48" s="103"/>
      <c r="K48" s="103"/>
      <c r="L48" s="103"/>
      <c r="M48" s="103"/>
      <c r="N48" s="103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8"/>
      <c r="BN48" s="68"/>
      <c r="BO48" s="68"/>
      <c r="BP48" s="68"/>
      <c r="BQ48" s="68"/>
      <c r="BR48" s="68"/>
      <c r="BS48" s="68"/>
      <c r="BT48" s="68"/>
    </row>
    <row r="49" spans="1:72" ht="18.75">
      <c r="A49" s="69"/>
      <c r="B49" s="69"/>
      <c r="C49" s="70"/>
      <c r="D49" s="70"/>
      <c r="E49" s="70"/>
      <c r="F49" s="102"/>
      <c r="G49" s="102"/>
      <c r="H49" s="102"/>
      <c r="I49" s="103"/>
      <c r="J49" s="103"/>
      <c r="K49" s="103"/>
      <c r="L49" s="103"/>
      <c r="M49" s="103"/>
      <c r="N49" s="103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8"/>
      <c r="BN49" s="68"/>
      <c r="BO49" s="68"/>
      <c r="BP49" s="68"/>
      <c r="BQ49" s="68"/>
      <c r="BR49" s="68"/>
      <c r="BS49" s="68"/>
      <c r="BT49" s="68"/>
    </row>
    <row r="50" spans="1:72" ht="18.75">
      <c r="A50" s="69"/>
      <c r="B50" s="69"/>
      <c r="C50" s="70"/>
      <c r="D50" s="70"/>
      <c r="E50" s="70"/>
      <c r="F50" s="102"/>
      <c r="G50" s="102"/>
      <c r="H50" s="102"/>
      <c r="I50" s="103"/>
      <c r="J50" s="103"/>
      <c r="K50" s="103"/>
      <c r="L50" s="103"/>
      <c r="M50" s="103"/>
      <c r="N50" s="103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8"/>
      <c r="BN50" s="68"/>
      <c r="BO50" s="68"/>
      <c r="BP50" s="68"/>
      <c r="BQ50" s="68"/>
      <c r="BR50" s="68"/>
      <c r="BS50" s="68"/>
      <c r="BT50" s="68"/>
    </row>
    <row r="51" spans="1:72" ht="18.75">
      <c r="A51" s="69"/>
      <c r="B51" s="69"/>
      <c r="C51" s="70"/>
      <c r="D51" s="70"/>
      <c r="E51" s="70"/>
      <c r="F51" s="102"/>
      <c r="G51" s="102"/>
      <c r="H51" s="102"/>
      <c r="I51" s="103"/>
      <c r="J51" s="103"/>
      <c r="K51" s="103"/>
      <c r="L51" s="103"/>
      <c r="M51" s="103"/>
      <c r="N51" s="103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8"/>
      <c r="BN51" s="68"/>
      <c r="BO51" s="68"/>
      <c r="BP51" s="68"/>
      <c r="BQ51" s="68"/>
      <c r="BR51" s="68"/>
      <c r="BS51" s="68"/>
      <c r="BT51" s="68"/>
    </row>
    <row r="52" spans="1:72" ht="18.75">
      <c r="A52" s="69"/>
      <c r="B52" s="69"/>
      <c r="C52" s="70"/>
      <c r="D52" s="70"/>
      <c r="E52" s="70"/>
      <c r="F52" s="102"/>
      <c r="G52" s="102"/>
      <c r="H52" s="102"/>
      <c r="I52" s="103"/>
      <c r="J52" s="103"/>
      <c r="K52" s="103"/>
      <c r="L52" s="103"/>
      <c r="M52" s="103"/>
      <c r="N52" s="103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8"/>
      <c r="BN52" s="68"/>
      <c r="BO52" s="68"/>
      <c r="BP52" s="68"/>
      <c r="BQ52" s="68"/>
      <c r="BR52" s="68"/>
      <c r="BS52" s="68"/>
      <c r="BT52" s="68"/>
    </row>
    <row r="53" spans="1:72" ht="18.75">
      <c r="A53" s="69"/>
      <c r="B53" s="69"/>
      <c r="C53" s="70"/>
      <c r="D53" s="70"/>
      <c r="E53" s="70"/>
      <c r="F53" s="102"/>
      <c r="G53" s="102"/>
      <c r="H53" s="102"/>
      <c r="I53" s="103"/>
      <c r="J53" s="103"/>
      <c r="K53" s="103"/>
      <c r="L53" s="103"/>
      <c r="M53" s="103"/>
      <c r="N53" s="103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8"/>
      <c r="BN53" s="68"/>
      <c r="BO53" s="68"/>
      <c r="BP53" s="68"/>
      <c r="BQ53" s="68"/>
      <c r="BR53" s="68"/>
      <c r="BS53" s="68"/>
      <c r="BT53" s="68"/>
    </row>
    <row r="54" spans="1:72" ht="18.75">
      <c r="A54" s="69"/>
      <c r="B54" s="69"/>
      <c r="C54" s="70"/>
      <c r="D54" s="70"/>
      <c r="E54" s="70"/>
      <c r="F54" s="102"/>
      <c r="G54" s="102"/>
      <c r="H54" s="102"/>
      <c r="I54" s="103"/>
      <c r="J54" s="103"/>
      <c r="K54" s="103"/>
      <c r="L54" s="103"/>
      <c r="M54" s="103"/>
      <c r="N54" s="103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8"/>
      <c r="BN54" s="68"/>
      <c r="BO54" s="68"/>
      <c r="BP54" s="68"/>
      <c r="BQ54" s="68"/>
      <c r="BR54" s="68"/>
      <c r="BS54" s="68"/>
      <c r="BT54" s="68"/>
    </row>
    <row r="55" spans="1:72" ht="18.75">
      <c r="A55" s="69"/>
      <c r="B55" s="69"/>
      <c r="C55" s="70"/>
      <c r="D55" s="70"/>
      <c r="E55" s="70"/>
      <c r="F55" s="102"/>
      <c r="G55" s="102"/>
      <c r="H55" s="102"/>
      <c r="I55" s="103"/>
      <c r="J55" s="103"/>
      <c r="K55" s="103"/>
      <c r="L55" s="103"/>
      <c r="M55" s="103"/>
      <c r="N55" s="103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8"/>
      <c r="BN55" s="68"/>
      <c r="BO55" s="68"/>
      <c r="BP55" s="68"/>
      <c r="BQ55" s="68"/>
      <c r="BR55" s="68"/>
      <c r="BS55" s="68"/>
      <c r="BT55" s="68"/>
    </row>
    <row r="56" spans="1:72" ht="18.75">
      <c r="A56" s="69"/>
      <c r="B56" s="69"/>
      <c r="C56" s="70"/>
      <c r="D56" s="70"/>
      <c r="E56" s="70"/>
      <c r="F56" s="102"/>
      <c r="G56" s="102"/>
      <c r="H56" s="102"/>
      <c r="I56" s="103"/>
      <c r="J56" s="103"/>
      <c r="K56" s="103"/>
      <c r="L56" s="103"/>
      <c r="M56" s="103"/>
      <c r="N56" s="103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8"/>
      <c r="BN56" s="68"/>
      <c r="BO56" s="68"/>
      <c r="BP56" s="68"/>
      <c r="BQ56" s="68"/>
      <c r="BR56" s="68"/>
      <c r="BS56" s="68"/>
      <c r="BT56" s="68"/>
    </row>
    <row r="57" spans="1:72" ht="18.75">
      <c r="A57" s="69"/>
      <c r="B57" s="69"/>
      <c r="C57" s="70"/>
      <c r="D57" s="70"/>
      <c r="E57" s="70"/>
      <c r="F57" s="102"/>
      <c r="G57" s="102"/>
      <c r="H57" s="102"/>
      <c r="I57" s="103"/>
      <c r="J57" s="103"/>
      <c r="K57" s="103"/>
      <c r="L57" s="103"/>
      <c r="M57" s="103"/>
      <c r="N57" s="103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8"/>
      <c r="BN57" s="68"/>
      <c r="BO57" s="68"/>
      <c r="BP57" s="68"/>
      <c r="BQ57" s="68"/>
      <c r="BR57" s="68"/>
      <c r="BS57" s="68"/>
      <c r="BT57" s="68"/>
    </row>
    <row r="58" spans="1:72" ht="18.75">
      <c r="A58" s="69"/>
      <c r="B58" s="69"/>
      <c r="C58" s="70"/>
      <c r="D58" s="70"/>
      <c r="E58" s="70"/>
      <c r="F58" s="102"/>
      <c r="G58" s="102"/>
      <c r="H58" s="102"/>
      <c r="I58" s="103"/>
      <c r="J58" s="103"/>
      <c r="K58" s="103"/>
      <c r="L58" s="103"/>
      <c r="M58" s="103"/>
      <c r="N58" s="103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8"/>
      <c r="BN58" s="68"/>
      <c r="BO58" s="68"/>
      <c r="BP58" s="68"/>
      <c r="BQ58" s="68"/>
      <c r="BR58" s="68"/>
      <c r="BS58" s="68"/>
      <c r="BT58" s="68"/>
    </row>
    <row r="59" spans="1:72" ht="18.75">
      <c r="A59" s="69"/>
      <c r="B59" s="69"/>
      <c r="C59" s="70"/>
      <c r="D59" s="70"/>
      <c r="E59" s="70"/>
      <c r="F59" s="102"/>
      <c r="G59" s="102"/>
      <c r="H59" s="102"/>
      <c r="I59" s="103"/>
      <c r="J59" s="103"/>
      <c r="K59" s="103"/>
      <c r="L59" s="103"/>
      <c r="M59" s="103"/>
      <c r="N59" s="103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8"/>
      <c r="BN59" s="68"/>
      <c r="BO59" s="68"/>
      <c r="BP59" s="68"/>
      <c r="BQ59" s="68"/>
      <c r="BR59" s="68"/>
      <c r="BS59" s="68"/>
      <c r="BT59" s="68"/>
    </row>
    <row r="60" spans="1:72" ht="18.75">
      <c r="A60" s="69"/>
      <c r="B60" s="69"/>
      <c r="C60" s="70"/>
      <c r="D60" s="70"/>
      <c r="E60" s="70"/>
      <c r="F60" s="102"/>
      <c r="G60" s="102"/>
      <c r="H60" s="102"/>
      <c r="I60" s="103"/>
      <c r="J60" s="103"/>
      <c r="K60" s="103"/>
      <c r="L60" s="103"/>
      <c r="M60" s="103"/>
      <c r="N60" s="103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8"/>
      <c r="BN60" s="68"/>
      <c r="BO60" s="68"/>
      <c r="BP60" s="68"/>
      <c r="BQ60" s="68"/>
      <c r="BR60" s="68"/>
      <c r="BS60" s="68"/>
      <c r="BT60" s="68"/>
    </row>
    <row r="61" spans="1:72" ht="18.75">
      <c r="A61" s="69"/>
      <c r="B61" s="69"/>
      <c r="C61" s="70"/>
      <c r="D61" s="70"/>
      <c r="E61" s="70"/>
      <c r="F61" s="102"/>
      <c r="G61" s="102"/>
      <c r="H61" s="102"/>
      <c r="I61" s="103"/>
      <c r="J61" s="103"/>
      <c r="K61" s="103"/>
      <c r="L61" s="103"/>
      <c r="M61" s="103"/>
      <c r="N61" s="103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8"/>
      <c r="BN61" s="68"/>
      <c r="BO61" s="68"/>
      <c r="BP61" s="68"/>
      <c r="BQ61" s="68"/>
      <c r="BR61" s="68"/>
      <c r="BS61" s="68"/>
      <c r="BT61" s="68"/>
    </row>
    <row r="62" spans="1:72" ht="18.75">
      <c r="A62" s="69"/>
      <c r="B62" s="69"/>
      <c r="C62" s="70"/>
      <c r="D62" s="70"/>
      <c r="E62" s="70"/>
      <c r="F62" s="102"/>
      <c r="G62" s="102"/>
      <c r="H62" s="102"/>
      <c r="I62" s="103"/>
      <c r="J62" s="103"/>
      <c r="K62" s="103"/>
      <c r="L62" s="103"/>
      <c r="M62" s="103"/>
      <c r="N62" s="103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8"/>
      <c r="BN62" s="68"/>
      <c r="BO62" s="68"/>
      <c r="BP62" s="68"/>
      <c r="BQ62" s="68"/>
      <c r="BR62" s="68"/>
      <c r="BS62" s="68"/>
      <c r="BT62" s="68"/>
    </row>
    <row r="63" spans="1:72" ht="18.75">
      <c r="A63" s="69"/>
      <c r="B63" s="69"/>
      <c r="C63" s="70"/>
      <c r="D63" s="70"/>
      <c r="E63" s="70"/>
      <c r="F63" s="102"/>
      <c r="G63" s="102"/>
      <c r="H63" s="102"/>
      <c r="I63" s="103"/>
      <c r="J63" s="103"/>
      <c r="K63" s="103"/>
      <c r="L63" s="103"/>
      <c r="M63" s="103"/>
      <c r="N63" s="103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8"/>
      <c r="BN63" s="68"/>
      <c r="BO63" s="68"/>
      <c r="BP63" s="68"/>
      <c r="BQ63" s="68"/>
      <c r="BR63" s="68"/>
      <c r="BS63" s="68"/>
      <c r="BT63" s="68"/>
    </row>
    <row r="64" spans="1:72" ht="18.75">
      <c r="A64" s="69"/>
      <c r="B64" s="69"/>
      <c r="C64" s="70"/>
      <c r="D64" s="70"/>
      <c r="E64" s="70"/>
      <c r="F64" s="102"/>
      <c r="G64" s="102"/>
      <c r="H64" s="102"/>
      <c r="I64" s="103"/>
      <c r="J64" s="103"/>
      <c r="K64" s="103"/>
      <c r="L64" s="103"/>
      <c r="M64" s="103"/>
      <c r="N64" s="103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8"/>
      <c r="BN64" s="68"/>
      <c r="BO64" s="68"/>
      <c r="BP64" s="68"/>
      <c r="BQ64" s="68"/>
      <c r="BR64" s="68"/>
      <c r="BS64" s="68"/>
      <c r="BT64" s="68"/>
    </row>
    <row r="65" spans="1:72" ht="18.75">
      <c r="A65" s="69"/>
      <c r="B65" s="69"/>
      <c r="C65" s="70"/>
      <c r="D65" s="70"/>
      <c r="E65" s="70"/>
      <c r="F65" s="102"/>
      <c r="G65" s="102"/>
      <c r="H65" s="102"/>
      <c r="I65" s="103"/>
      <c r="J65" s="103"/>
      <c r="K65" s="103"/>
      <c r="L65" s="103"/>
      <c r="M65" s="103"/>
      <c r="N65" s="103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8"/>
      <c r="BN65" s="68"/>
      <c r="BO65" s="68"/>
      <c r="BP65" s="68"/>
      <c r="BQ65" s="68"/>
      <c r="BR65" s="68"/>
      <c r="BS65" s="68"/>
      <c r="BT65" s="68"/>
    </row>
    <row r="66" spans="1:72" ht="18.75">
      <c r="A66" s="69"/>
      <c r="B66" s="69"/>
      <c r="C66" s="70"/>
      <c r="D66" s="70"/>
      <c r="E66" s="70"/>
      <c r="F66" s="102"/>
      <c r="G66" s="102"/>
      <c r="H66" s="102"/>
      <c r="I66" s="103"/>
      <c r="J66" s="103"/>
      <c r="K66" s="103"/>
      <c r="L66" s="103"/>
      <c r="M66" s="103"/>
      <c r="N66" s="103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8"/>
      <c r="BN66" s="68"/>
      <c r="BO66" s="68"/>
      <c r="BP66" s="68"/>
      <c r="BQ66" s="68"/>
      <c r="BR66" s="68"/>
      <c r="BS66" s="68"/>
      <c r="BT66" s="68"/>
    </row>
    <row r="67" spans="1:72" ht="18.75">
      <c r="A67" s="69"/>
      <c r="B67" s="69"/>
      <c r="C67" s="70"/>
      <c r="D67" s="70"/>
      <c r="E67" s="70"/>
      <c r="F67" s="102"/>
      <c r="G67" s="102"/>
      <c r="H67" s="102"/>
      <c r="I67" s="103"/>
      <c r="J67" s="103"/>
      <c r="K67" s="103"/>
      <c r="L67" s="103"/>
      <c r="M67" s="103"/>
      <c r="N67" s="103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8"/>
      <c r="BN67" s="68"/>
      <c r="BO67" s="68"/>
      <c r="BP67" s="68"/>
      <c r="BQ67" s="68"/>
      <c r="BR67" s="68"/>
      <c r="BS67" s="68"/>
      <c r="BT67" s="68"/>
    </row>
    <row r="68" spans="1:72" ht="18.75">
      <c r="A68" s="69"/>
      <c r="B68" s="69"/>
      <c r="C68" s="70"/>
      <c r="D68" s="70"/>
      <c r="E68" s="70"/>
      <c r="F68" s="102"/>
      <c r="G68" s="102"/>
      <c r="H68" s="102"/>
      <c r="I68" s="103"/>
      <c r="J68" s="103"/>
      <c r="K68" s="103"/>
      <c r="L68" s="103"/>
      <c r="M68" s="103"/>
      <c r="N68" s="103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8"/>
      <c r="BN68" s="68"/>
      <c r="BO68" s="68"/>
      <c r="BP68" s="68"/>
      <c r="BQ68" s="68"/>
      <c r="BR68" s="68"/>
      <c r="BS68" s="68"/>
      <c r="BT68" s="68"/>
    </row>
    <row r="69" spans="1:72" ht="18.75">
      <c r="A69" s="69"/>
      <c r="B69" s="69"/>
      <c r="C69" s="70"/>
      <c r="D69" s="70"/>
      <c r="E69" s="70"/>
      <c r="F69" s="102"/>
      <c r="G69" s="102"/>
      <c r="H69" s="102"/>
      <c r="I69" s="103"/>
      <c r="J69" s="103"/>
      <c r="K69" s="103"/>
      <c r="L69" s="103"/>
      <c r="M69" s="103"/>
      <c r="N69" s="103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8"/>
      <c r="BN69" s="68"/>
      <c r="BO69" s="68"/>
      <c r="BP69" s="68"/>
      <c r="BQ69" s="68"/>
      <c r="BR69" s="68"/>
      <c r="BS69" s="68"/>
      <c r="BT69" s="68"/>
    </row>
    <row r="70" spans="1:72" ht="18.75">
      <c r="A70" s="69"/>
      <c r="B70" s="69"/>
      <c r="C70" s="70"/>
      <c r="D70" s="70"/>
      <c r="E70" s="70"/>
      <c r="F70" s="102"/>
      <c r="G70" s="102"/>
      <c r="H70" s="102"/>
      <c r="I70" s="103"/>
      <c r="J70" s="103"/>
      <c r="K70" s="103"/>
      <c r="L70" s="103"/>
      <c r="M70" s="103"/>
      <c r="N70" s="103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8"/>
      <c r="BN70" s="68"/>
      <c r="BO70" s="68"/>
      <c r="BP70" s="68"/>
      <c r="BQ70" s="68"/>
      <c r="BR70" s="68"/>
      <c r="BS70" s="68"/>
      <c r="BT70" s="68"/>
    </row>
    <row r="71" spans="1:72" ht="18.75">
      <c r="A71" s="69"/>
      <c r="B71" s="69"/>
      <c r="C71" s="70"/>
      <c r="D71" s="70"/>
      <c r="E71" s="70"/>
      <c r="F71" s="102"/>
      <c r="G71" s="102"/>
      <c r="H71" s="102"/>
      <c r="I71" s="103"/>
      <c r="J71" s="103"/>
      <c r="K71" s="103"/>
      <c r="L71" s="103"/>
      <c r="M71" s="103"/>
      <c r="N71" s="103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8"/>
      <c r="BN71" s="68"/>
      <c r="BO71" s="68"/>
      <c r="BP71" s="68"/>
      <c r="BQ71" s="68"/>
      <c r="BR71" s="68"/>
      <c r="BS71" s="68"/>
      <c r="BT71" s="68"/>
    </row>
    <row r="72" spans="1:72" ht="18.75">
      <c r="A72" s="69"/>
      <c r="B72" s="69"/>
      <c r="C72" s="70"/>
      <c r="D72" s="70"/>
      <c r="E72" s="70"/>
      <c r="F72" s="102"/>
      <c r="G72" s="102"/>
      <c r="H72" s="102"/>
      <c r="I72" s="103"/>
      <c r="J72" s="103"/>
      <c r="K72" s="103"/>
      <c r="L72" s="103"/>
      <c r="M72" s="103"/>
      <c r="N72" s="103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8"/>
      <c r="BN72" s="68"/>
      <c r="BO72" s="68"/>
      <c r="BP72" s="68"/>
      <c r="BQ72" s="68"/>
      <c r="BR72" s="68"/>
      <c r="BS72" s="68"/>
      <c r="BT72" s="68"/>
    </row>
    <row r="73" spans="1:72" ht="18.75">
      <c r="A73" s="69"/>
      <c r="B73" s="69"/>
      <c r="C73" s="70"/>
      <c r="D73" s="70"/>
      <c r="E73" s="70"/>
      <c r="F73" s="102"/>
      <c r="G73" s="102"/>
      <c r="H73" s="102"/>
      <c r="I73" s="103"/>
      <c r="J73" s="103"/>
      <c r="K73" s="103"/>
      <c r="L73" s="103"/>
      <c r="M73" s="103"/>
      <c r="N73" s="103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8"/>
      <c r="BN73" s="68"/>
      <c r="BO73" s="68"/>
      <c r="BP73" s="68"/>
      <c r="BQ73" s="68"/>
      <c r="BR73" s="68"/>
      <c r="BS73" s="68"/>
      <c r="BT73" s="68"/>
    </row>
    <row r="74" spans="1:72" ht="18.75">
      <c r="A74" s="69"/>
      <c r="B74" s="69"/>
      <c r="C74" s="70"/>
      <c r="D74" s="70"/>
      <c r="E74" s="70"/>
      <c r="F74" s="102"/>
      <c r="G74" s="102"/>
      <c r="H74" s="102"/>
      <c r="I74" s="103"/>
      <c r="J74" s="103"/>
      <c r="K74" s="103"/>
      <c r="L74" s="103"/>
      <c r="M74" s="103"/>
      <c r="N74" s="103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8"/>
      <c r="BN74" s="68"/>
      <c r="BO74" s="68"/>
      <c r="BP74" s="68"/>
      <c r="BQ74" s="68"/>
      <c r="BR74" s="68"/>
      <c r="BS74" s="68"/>
      <c r="BT74" s="68"/>
    </row>
    <row r="75" spans="1:72" ht="18.75">
      <c r="A75" s="69"/>
      <c r="B75" s="69"/>
      <c r="C75" s="70"/>
      <c r="D75" s="70"/>
      <c r="E75" s="70"/>
      <c r="F75" s="102"/>
      <c r="G75" s="102"/>
      <c r="H75" s="102"/>
      <c r="I75" s="103"/>
      <c r="J75" s="103"/>
      <c r="K75" s="103"/>
      <c r="L75" s="103"/>
      <c r="M75" s="103"/>
      <c r="N75" s="103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8"/>
      <c r="BN75" s="68"/>
      <c r="BO75" s="68"/>
      <c r="BP75" s="68"/>
      <c r="BQ75" s="68"/>
      <c r="BR75" s="68"/>
      <c r="BS75" s="68"/>
      <c r="BT75" s="68"/>
    </row>
    <row r="76" spans="1:72" ht="18.75">
      <c r="A76" s="69"/>
      <c r="B76" s="69"/>
      <c r="C76" s="70"/>
      <c r="D76" s="70"/>
      <c r="E76" s="70"/>
      <c r="F76" s="102"/>
      <c r="G76" s="102"/>
      <c r="H76" s="102"/>
      <c r="I76" s="103"/>
      <c r="J76" s="103"/>
      <c r="K76" s="103"/>
      <c r="L76" s="103"/>
      <c r="M76" s="103"/>
      <c r="N76" s="103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8"/>
      <c r="BN76" s="68"/>
      <c r="BO76" s="68"/>
      <c r="BP76" s="68"/>
      <c r="BQ76" s="68"/>
      <c r="BR76" s="68"/>
      <c r="BS76" s="68"/>
      <c r="BT76" s="68"/>
    </row>
    <row r="77" spans="1:72" ht="18.75">
      <c r="A77" s="69"/>
      <c r="B77" s="69"/>
      <c r="C77" s="70"/>
      <c r="D77" s="70"/>
      <c r="E77" s="70"/>
      <c r="F77" s="102"/>
      <c r="G77" s="102"/>
      <c r="H77" s="102"/>
      <c r="I77" s="103"/>
      <c r="J77" s="103"/>
      <c r="K77" s="103"/>
      <c r="L77" s="103"/>
      <c r="M77" s="103"/>
      <c r="N77" s="103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8"/>
      <c r="BN77" s="68"/>
      <c r="BO77" s="68"/>
      <c r="BP77" s="68"/>
      <c r="BQ77" s="68"/>
      <c r="BR77" s="68"/>
      <c r="BS77" s="68"/>
      <c r="BT77" s="68"/>
    </row>
    <row r="78" spans="1:72" ht="18.75">
      <c r="A78" s="69"/>
      <c r="B78" s="69"/>
      <c r="C78" s="70"/>
      <c r="D78" s="70"/>
      <c r="E78" s="70"/>
      <c r="F78" s="102"/>
      <c r="G78" s="102"/>
      <c r="H78" s="102"/>
      <c r="I78" s="103"/>
      <c r="J78" s="103"/>
      <c r="K78" s="103"/>
      <c r="L78" s="103"/>
      <c r="M78" s="103"/>
      <c r="N78" s="103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8"/>
      <c r="BN78" s="68"/>
      <c r="BO78" s="68"/>
      <c r="BP78" s="68"/>
      <c r="BQ78" s="68"/>
      <c r="BR78" s="68"/>
      <c r="BS78" s="68"/>
      <c r="BT78" s="68"/>
    </row>
    <row r="79" spans="1:72" ht="18.75">
      <c r="A79" s="69"/>
      <c r="B79" s="69"/>
      <c r="C79" s="70"/>
      <c r="D79" s="70"/>
      <c r="E79" s="70"/>
      <c r="F79" s="102"/>
      <c r="G79" s="102"/>
      <c r="H79" s="102"/>
      <c r="I79" s="103"/>
      <c r="J79" s="103"/>
      <c r="K79" s="103"/>
      <c r="L79" s="103"/>
      <c r="M79" s="103"/>
      <c r="N79" s="103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8"/>
      <c r="BN79" s="68"/>
      <c r="BO79" s="68"/>
      <c r="BP79" s="68"/>
      <c r="BQ79" s="68"/>
      <c r="BR79" s="68"/>
      <c r="BS79" s="68"/>
      <c r="BT79" s="68"/>
    </row>
    <row r="80" spans="1:72" ht="18.75">
      <c r="A80" s="69"/>
      <c r="B80" s="69"/>
      <c r="C80" s="70"/>
      <c r="D80" s="70"/>
      <c r="E80" s="70"/>
      <c r="F80" s="102"/>
      <c r="G80" s="102"/>
      <c r="H80" s="102"/>
      <c r="I80" s="103"/>
      <c r="J80" s="103"/>
      <c r="K80" s="103"/>
      <c r="L80" s="103"/>
      <c r="M80" s="103"/>
      <c r="N80" s="103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8"/>
      <c r="BN80" s="68"/>
      <c r="BO80" s="68"/>
      <c r="BP80" s="68"/>
      <c r="BQ80" s="68"/>
      <c r="BR80" s="68"/>
      <c r="BS80" s="68"/>
      <c r="BT80" s="68"/>
    </row>
    <row r="81" spans="1:72" ht="18.75">
      <c r="A81" s="69"/>
      <c r="B81" s="69"/>
      <c r="C81" s="70"/>
      <c r="D81" s="70"/>
      <c r="E81" s="70"/>
      <c r="F81" s="102"/>
      <c r="G81" s="102"/>
      <c r="H81" s="102"/>
      <c r="I81" s="103"/>
      <c r="J81" s="103"/>
      <c r="K81" s="103"/>
      <c r="L81" s="103"/>
      <c r="M81" s="103"/>
      <c r="N81" s="103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8"/>
      <c r="BN81" s="68"/>
      <c r="BO81" s="68"/>
      <c r="BP81" s="68"/>
      <c r="BQ81" s="68"/>
      <c r="BR81" s="68"/>
      <c r="BS81" s="68"/>
      <c r="BT81" s="68"/>
    </row>
    <row r="82" spans="1:72" ht="18.75">
      <c r="A82" s="69"/>
      <c r="B82" s="69"/>
      <c r="C82" s="70"/>
      <c r="D82" s="70"/>
      <c r="E82" s="70"/>
      <c r="F82" s="102"/>
      <c r="G82" s="102"/>
      <c r="H82" s="102"/>
      <c r="I82" s="103"/>
      <c r="J82" s="103"/>
      <c r="K82" s="103"/>
      <c r="L82" s="103"/>
      <c r="M82" s="103"/>
      <c r="N82" s="103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8"/>
      <c r="BN82" s="68"/>
      <c r="BO82" s="68"/>
      <c r="BP82" s="68"/>
      <c r="BQ82" s="68"/>
      <c r="BR82" s="68"/>
      <c r="BS82" s="68"/>
      <c r="BT82" s="68"/>
    </row>
    <row r="83" spans="1:72" ht="18.75">
      <c r="A83" s="69"/>
      <c r="B83" s="69"/>
      <c r="C83" s="70"/>
      <c r="D83" s="70"/>
      <c r="E83" s="70"/>
      <c r="F83" s="102"/>
      <c r="G83" s="102"/>
      <c r="H83" s="102"/>
      <c r="I83" s="103"/>
      <c r="J83" s="103"/>
      <c r="K83" s="103"/>
      <c r="L83" s="103"/>
      <c r="M83" s="103"/>
      <c r="N83" s="103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8"/>
      <c r="BN83" s="68"/>
      <c r="BO83" s="68"/>
      <c r="BP83" s="68"/>
      <c r="BQ83" s="68"/>
      <c r="BR83" s="68"/>
      <c r="BS83" s="68"/>
      <c r="BT83" s="68"/>
    </row>
    <row r="84" spans="1:72" ht="18.75">
      <c r="A84" s="69"/>
      <c r="B84" s="69"/>
      <c r="C84" s="70"/>
      <c r="D84" s="70"/>
      <c r="E84" s="70"/>
      <c r="F84" s="102"/>
      <c r="G84" s="102"/>
      <c r="H84" s="102"/>
      <c r="I84" s="103"/>
      <c r="J84" s="103"/>
      <c r="K84" s="103"/>
      <c r="L84" s="103"/>
      <c r="M84" s="103"/>
      <c r="N84" s="103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8"/>
      <c r="BN84" s="68"/>
      <c r="BO84" s="68"/>
      <c r="BP84" s="68"/>
      <c r="BQ84" s="68"/>
      <c r="BR84" s="68"/>
      <c r="BS84" s="68"/>
      <c r="BT84" s="68"/>
    </row>
    <row r="85" spans="1:72" ht="18.75">
      <c r="A85" s="69"/>
      <c r="B85" s="69"/>
      <c r="C85" s="70"/>
      <c r="D85" s="70"/>
      <c r="E85" s="70"/>
      <c r="F85" s="102"/>
      <c r="G85" s="102"/>
      <c r="H85" s="102"/>
      <c r="I85" s="103"/>
      <c r="J85" s="103"/>
      <c r="K85" s="103"/>
      <c r="L85" s="103"/>
      <c r="M85" s="103"/>
      <c r="N85" s="103"/>
      <c r="O85" s="57"/>
      <c r="P85" s="57"/>
      <c r="Q85" s="57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57"/>
      <c r="AC85" s="57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8"/>
      <c r="BN85" s="68"/>
      <c r="BO85" s="68"/>
      <c r="BP85" s="68"/>
      <c r="BQ85" s="68"/>
      <c r="BR85" s="68"/>
      <c r="BS85" s="68"/>
      <c r="BT85" s="68"/>
    </row>
    <row r="86" spans="1:72" ht="18.75">
      <c r="A86" s="69"/>
      <c r="B86" s="69"/>
      <c r="C86" s="70"/>
      <c r="D86" s="70"/>
      <c r="E86" s="70"/>
      <c r="F86" s="102"/>
      <c r="G86" s="102"/>
      <c r="H86" s="102"/>
      <c r="I86" s="103"/>
      <c r="J86" s="103"/>
      <c r="K86" s="103"/>
      <c r="L86" s="103"/>
      <c r="M86" s="103"/>
      <c r="N86" s="103"/>
      <c r="O86" s="57"/>
      <c r="P86" s="57"/>
      <c r="Q86" s="57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57"/>
      <c r="AC86" s="57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8"/>
      <c r="BN86" s="68"/>
      <c r="BO86" s="68"/>
      <c r="BP86" s="68"/>
      <c r="BQ86" s="68"/>
      <c r="BR86" s="68"/>
      <c r="BS86" s="68"/>
      <c r="BT86" s="68"/>
    </row>
    <row r="87" spans="1:72" ht="18.75">
      <c r="A87" s="69"/>
      <c r="B87" s="69"/>
      <c r="C87" s="70"/>
      <c r="D87" s="70"/>
      <c r="E87" s="70"/>
      <c r="F87" s="102"/>
      <c r="G87" s="102"/>
      <c r="H87" s="102"/>
      <c r="I87" s="103"/>
      <c r="J87" s="103"/>
      <c r="K87" s="103"/>
      <c r="L87" s="103"/>
      <c r="M87" s="103"/>
      <c r="N87" s="103"/>
      <c r="O87" s="57"/>
      <c r="P87" s="57"/>
      <c r="Q87" s="57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57"/>
      <c r="AC87" s="57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8"/>
      <c r="BN87" s="68"/>
      <c r="BO87" s="68"/>
      <c r="BP87" s="68"/>
      <c r="BQ87" s="68"/>
      <c r="BR87" s="68"/>
      <c r="BS87" s="68"/>
      <c r="BT87" s="68"/>
    </row>
    <row r="88" spans="1:72" ht="18.75">
      <c r="A88" s="69"/>
      <c r="B88" s="69"/>
      <c r="C88" s="70"/>
      <c r="D88" s="70"/>
      <c r="E88" s="70"/>
      <c r="F88" s="102"/>
      <c r="G88" s="102"/>
      <c r="H88" s="102"/>
      <c r="I88" s="103"/>
      <c r="J88" s="103"/>
      <c r="K88" s="103"/>
      <c r="L88" s="103"/>
      <c r="M88" s="103"/>
      <c r="N88" s="103"/>
      <c r="O88" s="57"/>
      <c r="P88" s="57"/>
      <c r="Q88" s="57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57"/>
      <c r="AC88" s="57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8"/>
      <c r="BN88" s="68"/>
      <c r="BO88" s="68"/>
      <c r="BP88" s="68"/>
      <c r="BQ88" s="68"/>
      <c r="BR88" s="68"/>
      <c r="BS88" s="68"/>
      <c r="BT88" s="68"/>
    </row>
    <row r="89" spans="1:72" ht="18.75">
      <c r="A89" s="69"/>
      <c r="B89" s="69"/>
      <c r="C89" s="70"/>
      <c r="D89" s="70"/>
      <c r="E89" s="70"/>
      <c r="F89" s="102"/>
      <c r="G89" s="102"/>
      <c r="H89" s="102"/>
      <c r="I89" s="103"/>
      <c r="J89" s="103"/>
      <c r="K89" s="103"/>
      <c r="L89" s="103"/>
      <c r="M89" s="103"/>
      <c r="N89" s="103"/>
      <c r="O89" s="57"/>
      <c r="P89" s="57"/>
      <c r="Q89" s="57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57"/>
      <c r="AC89" s="57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8"/>
      <c r="BN89" s="68"/>
      <c r="BO89" s="68"/>
      <c r="BP89" s="68"/>
      <c r="BQ89" s="68"/>
      <c r="BR89" s="68"/>
      <c r="BS89" s="68"/>
      <c r="BT89" s="68"/>
    </row>
    <row r="90" spans="1:72" ht="18.75">
      <c r="A90" s="69"/>
      <c r="B90" s="69"/>
      <c r="C90" s="70"/>
      <c r="D90" s="70"/>
      <c r="E90" s="70"/>
      <c r="F90" s="102"/>
      <c r="G90" s="102"/>
      <c r="H90" s="102"/>
      <c r="I90" s="103"/>
      <c r="J90" s="103"/>
      <c r="K90" s="103"/>
      <c r="L90" s="103"/>
      <c r="M90" s="103"/>
      <c r="N90" s="103"/>
      <c r="O90" s="57"/>
      <c r="P90" s="57"/>
      <c r="Q90" s="57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57"/>
      <c r="AC90" s="57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8"/>
      <c r="BN90" s="68"/>
      <c r="BO90" s="68"/>
      <c r="BP90" s="68"/>
      <c r="BQ90" s="68"/>
      <c r="BR90" s="68"/>
      <c r="BS90" s="68"/>
      <c r="BT90" s="68"/>
    </row>
    <row r="91" spans="1:72" ht="18.75">
      <c r="A91" s="69"/>
      <c r="B91" s="69"/>
      <c r="C91" s="70"/>
      <c r="D91" s="70"/>
      <c r="E91" s="70"/>
      <c r="F91" s="102"/>
      <c r="G91" s="102"/>
      <c r="H91" s="102"/>
      <c r="I91" s="103"/>
      <c r="J91" s="103"/>
      <c r="K91" s="103"/>
      <c r="L91" s="103"/>
      <c r="M91" s="103"/>
      <c r="N91" s="103"/>
      <c r="O91" s="57"/>
      <c r="P91" s="57"/>
      <c r="Q91" s="57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57"/>
      <c r="AC91" s="57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8"/>
      <c r="BN91" s="68"/>
      <c r="BO91" s="68"/>
      <c r="BP91" s="68"/>
      <c r="BQ91" s="68"/>
      <c r="BR91" s="68"/>
      <c r="BS91" s="68"/>
      <c r="BT91" s="68"/>
    </row>
    <row r="92" spans="1:72" ht="18.75">
      <c r="A92" s="69"/>
      <c r="B92" s="69"/>
      <c r="C92" s="70"/>
      <c r="D92" s="70"/>
      <c r="E92" s="70"/>
      <c r="F92" s="102"/>
      <c r="G92" s="102"/>
      <c r="H92" s="102"/>
      <c r="I92" s="103"/>
      <c r="J92" s="103"/>
      <c r="K92" s="103"/>
      <c r="L92" s="103"/>
      <c r="M92" s="103"/>
      <c r="N92" s="103"/>
      <c r="O92" s="57"/>
      <c r="P92" s="57"/>
      <c r="Q92" s="57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57"/>
      <c r="AC92" s="57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8"/>
      <c r="BN92" s="68"/>
      <c r="BO92" s="68"/>
      <c r="BP92" s="68"/>
      <c r="BQ92" s="68"/>
      <c r="BR92" s="68"/>
      <c r="BS92" s="68"/>
      <c r="BT92" s="68"/>
    </row>
    <row r="93" spans="1:72" ht="18.75">
      <c r="A93" s="69"/>
      <c r="B93" s="69"/>
      <c r="C93" s="70"/>
      <c r="D93" s="70"/>
      <c r="E93" s="70"/>
      <c r="F93" s="102"/>
      <c r="G93" s="102"/>
      <c r="H93" s="102"/>
      <c r="I93" s="103"/>
      <c r="J93" s="103"/>
      <c r="K93" s="103"/>
      <c r="L93" s="103"/>
      <c r="M93" s="103"/>
      <c r="N93" s="103"/>
      <c r="O93" s="57"/>
      <c r="P93" s="57"/>
      <c r="Q93" s="57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57"/>
      <c r="AC93" s="57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8"/>
      <c r="BN93" s="68"/>
      <c r="BO93" s="68"/>
      <c r="BP93" s="68"/>
      <c r="BQ93" s="68"/>
      <c r="BR93" s="68"/>
      <c r="BS93" s="68"/>
      <c r="BT93" s="68"/>
    </row>
    <row r="94" spans="1:72" ht="18.75">
      <c r="A94" s="69"/>
      <c r="B94" s="69"/>
      <c r="C94" s="70"/>
      <c r="D94" s="70"/>
      <c r="E94" s="70"/>
      <c r="F94" s="102"/>
      <c r="G94" s="102"/>
      <c r="H94" s="102"/>
      <c r="I94" s="103"/>
      <c r="J94" s="103"/>
      <c r="K94" s="103"/>
      <c r="L94" s="103"/>
      <c r="M94" s="103"/>
      <c r="N94" s="103"/>
      <c r="O94" s="57"/>
      <c r="P94" s="57"/>
      <c r="Q94" s="57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57"/>
      <c r="AC94" s="57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8"/>
      <c r="BN94" s="68"/>
      <c r="BO94" s="68"/>
      <c r="BP94" s="68"/>
      <c r="BQ94" s="68"/>
      <c r="BR94" s="68"/>
      <c r="BS94" s="68"/>
      <c r="BT94" s="68"/>
    </row>
    <row r="95" spans="1:72" ht="18.75">
      <c r="A95" s="69"/>
      <c r="B95" s="69"/>
      <c r="C95" s="70"/>
      <c r="D95" s="70"/>
      <c r="E95" s="70"/>
      <c r="F95" s="102"/>
      <c r="G95" s="102"/>
      <c r="H95" s="102"/>
      <c r="I95" s="103"/>
      <c r="J95" s="103"/>
      <c r="K95" s="103"/>
      <c r="L95" s="103"/>
      <c r="M95" s="103"/>
      <c r="N95" s="103"/>
      <c r="O95" s="57"/>
      <c r="P95" s="57"/>
      <c r="Q95" s="57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57"/>
      <c r="AC95" s="57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8"/>
      <c r="BN95" s="68"/>
      <c r="BO95" s="68"/>
      <c r="BP95" s="68"/>
      <c r="BQ95" s="68"/>
      <c r="BR95" s="68"/>
      <c r="BS95" s="68"/>
      <c r="BT95" s="68"/>
    </row>
    <row r="96" spans="1:72" ht="18.75">
      <c r="A96" s="69"/>
      <c r="B96" s="69"/>
      <c r="C96" s="70"/>
      <c r="D96" s="70"/>
      <c r="E96" s="70"/>
      <c r="F96" s="102"/>
      <c r="G96" s="102"/>
      <c r="H96" s="102"/>
      <c r="I96" s="103"/>
      <c r="J96" s="103"/>
      <c r="K96" s="103"/>
      <c r="L96" s="103"/>
      <c r="M96" s="103"/>
      <c r="N96" s="103"/>
      <c r="O96" s="57"/>
      <c r="P96" s="57"/>
      <c r="Q96" s="57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57"/>
      <c r="AC96" s="57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8"/>
      <c r="BN96" s="68"/>
      <c r="BO96" s="68"/>
      <c r="BP96" s="68"/>
      <c r="BQ96" s="68"/>
      <c r="BR96" s="68"/>
      <c r="BS96" s="68"/>
      <c r="BT96" s="68"/>
    </row>
    <row r="97" spans="1:72" ht="18.75">
      <c r="A97" s="69"/>
      <c r="B97" s="69"/>
      <c r="C97" s="70"/>
      <c r="D97" s="70"/>
      <c r="E97" s="70"/>
      <c r="F97" s="102"/>
      <c r="G97" s="102"/>
      <c r="H97" s="102"/>
      <c r="I97" s="103"/>
      <c r="J97" s="103"/>
      <c r="K97" s="103"/>
      <c r="L97" s="103"/>
      <c r="M97" s="103"/>
      <c r="N97" s="103"/>
      <c r="O97" s="57"/>
      <c r="P97" s="57"/>
      <c r="Q97" s="57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57"/>
      <c r="AC97" s="57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8"/>
      <c r="BN97" s="68"/>
      <c r="BO97" s="68"/>
      <c r="BP97" s="68"/>
      <c r="BQ97" s="68"/>
      <c r="BR97" s="68"/>
      <c r="BS97" s="68"/>
      <c r="BT97" s="68"/>
    </row>
    <row r="98" spans="1:72" ht="18.75">
      <c r="A98" s="69"/>
      <c r="B98" s="69"/>
      <c r="C98" s="70"/>
      <c r="D98" s="70"/>
      <c r="E98" s="70"/>
      <c r="F98" s="102"/>
      <c r="G98" s="102"/>
      <c r="H98" s="102"/>
      <c r="I98" s="103"/>
      <c r="J98" s="103"/>
      <c r="K98" s="103"/>
      <c r="L98" s="103"/>
      <c r="M98" s="103"/>
      <c r="N98" s="103"/>
      <c r="O98" s="57"/>
      <c r="P98" s="57"/>
      <c r="Q98" s="57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57"/>
      <c r="AC98" s="57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8"/>
      <c r="BN98" s="68"/>
      <c r="BO98" s="68"/>
      <c r="BP98" s="68"/>
      <c r="BQ98" s="68"/>
      <c r="BR98" s="68"/>
      <c r="BS98" s="68"/>
      <c r="BT98" s="68"/>
    </row>
    <row r="99" spans="1:72" ht="18.75">
      <c r="A99" s="69"/>
      <c r="B99" s="69"/>
      <c r="C99" s="70"/>
      <c r="D99" s="70"/>
      <c r="E99" s="70"/>
      <c r="F99" s="102"/>
      <c r="G99" s="102"/>
      <c r="H99" s="102"/>
      <c r="I99" s="103"/>
      <c r="J99" s="103"/>
      <c r="K99" s="103"/>
      <c r="L99" s="103"/>
      <c r="M99" s="103"/>
      <c r="N99" s="103"/>
      <c r="O99" s="57"/>
      <c r="P99" s="57"/>
      <c r="Q99" s="57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57"/>
      <c r="AC99" s="57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8"/>
      <c r="BN99" s="68"/>
      <c r="BO99" s="68"/>
      <c r="BP99" s="68"/>
      <c r="BQ99" s="68"/>
      <c r="BR99" s="68"/>
      <c r="BS99" s="68"/>
      <c r="BT99" s="68"/>
    </row>
    <row r="100" spans="1:72" ht="18.75">
      <c r="A100" s="69"/>
      <c r="B100" s="69"/>
      <c r="C100" s="70"/>
      <c r="D100" s="70"/>
      <c r="E100" s="70"/>
      <c r="F100" s="102"/>
      <c r="G100" s="102"/>
      <c r="H100" s="102"/>
      <c r="I100" s="103"/>
      <c r="J100" s="103"/>
      <c r="K100" s="103"/>
      <c r="L100" s="103"/>
      <c r="M100" s="103"/>
      <c r="N100" s="103"/>
      <c r="O100" s="57"/>
      <c r="P100" s="57"/>
      <c r="Q100" s="57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57"/>
      <c r="AC100" s="57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8"/>
      <c r="BN100" s="68"/>
      <c r="BO100" s="68"/>
      <c r="BP100" s="68"/>
      <c r="BQ100" s="68"/>
      <c r="BR100" s="68"/>
      <c r="BS100" s="68"/>
      <c r="BT100" s="68"/>
    </row>
    <row r="101" spans="1:72" ht="18.75">
      <c r="A101" s="69"/>
      <c r="B101" s="69"/>
      <c r="C101" s="70"/>
      <c r="D101" s="70"/>
      <c r="E101" s="70"/>
      <c r="F101" s="102"/>
      <c r="G101" s="102"/>
      <c r="H101" s="102"/>
      <c r="I101" s="103"/>
      <c r="J101" s="103"/>
      <c r="K101" s="103"/>
      <c r="L101" s="103"/>
      <c r="M101" s="103"/>
      <c r="N101" s="103"/>
      <c r="O101" s="57"/>
      <c r="P101" s="57"/>
      <c r="Q101" s="57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57"/>
      <c r="AC101" s="57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8"/>
      <c r="BN101" s="68"/>
      <c r="BO101" s="68"/>
      <c r="BP101" s="68"/>
      <c r="BQ101" s="68"/>
      <c r="BR101" s="68"/>
      <c r="BS101" s="68"/>
      <c r="BT101" s="68"/>
    </row>
    <row r="102" spans="1:72" ht="18.75">
      <c r="A102" s="69"/>
      <c r="B102" s="69"/>
      <c r="C102" s="70"/>
      <c r="D102" s="70"/>
      <c r="E102" s="70"/>
      <c r="F102" s="102"/>
      <c r="G102" s="102"/>
      <c r="H102" s="102"/>
      <c r="I102" s="103"/>
      <c r="J102" s="103"/>
      <c r="K102" s="103"/>
      <c r="L102" s="103"/>
      <c r="M102" s="103"/>
      <c r="N102" s="103"/>
      <c r="O102" s="57"/>
      <c r="P102" s="57"/>
      <c r="Q102" s="57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57"/>
      <c r="AC102" s="57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8"/>
      <c r="BN102" s="68"/>
      <c r="BO102" s="68"/>
      <c r="BP102" s="68"/>
      <c r="BQ102" s="68"/>
      <c r="BR102" s="68"/>
      <c r="BS102" s="68"/>
      <c r="BT102" s="68"/>
    </row>
    <row r="103" spans="1:72" ht="18.75">
      <c r="A103" s="69"/>
      <c r="B103" s="69"/>
      <c r="C103" s="70"/>
      <c r="D103" s="70"/>
      <c r="E103" s="70"/>
      <c r="F103" s="102"/>
      <c r="G103" s="102"/>
      <c r="H103" s="102"/>
      <c r="I103" s="103"/>
      <c r="J103" s="103"/>
      <c r="K103" s="103"/>
      <c r="L103" s="103"/>
      <c r="M103" s="103"/>
      <c r="N103" s="103"/>
      <c r="O103" s="57"/>
      <c r="P103" s="57"/>
      <c r="Q103" s="57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57"/>
      <c r="AC103" s="57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8"/>
      <c r="BN103" s="68"/>
      <c r="BO103" s="68"/>
      <c r="BP103" s="68"/>
      <c r="BQ103" s="68"/>
      <c r="BR103" s="68"/>
      <c r="BS103" s="68"/>
      <c r="BT103" s="68"/>
    </row>
    <row r="104" spans="1:72" ht="18.75">
      <c r="A104" s="69"/>
      <c r="B104" s="69"/>
      <c r="C104" s="70"/>
      <c r="D104" s="70"/>
      <c r="E104" s="70"/>
      <c r="F104" s="102"/>
      <c r="G104" s="102"/>
      <c r="H104" s="102"/>
      <c r="I104" s="103"/>
      <c r="J104" s="103"/>
      <c r="K104" s="103"/>
      <c r="L104" s="103"/>
      <c r="M104" s="103"/>
      <c r="N104" s="103"/>
      <c r="O104" s="57"/>
      <c r="P104" s="57"/>
      <c r="Q104" s="57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57"/>
      <c r="AC104" s="57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8"/>
      <c r="BN104" s="68"/>
      <c r="BO104" s="68"/>
      <c r="BP104" s="68"/>
      <c r="BQ104" s="68"/>
      <c r="BR104" s="68"/>
      <c r="BS104" s="68"/>
      <c r="BT104" s="68"/>
    </row>
    <row r="105" spans="1:72" ht="18.75">
      <c r="A105" s="69"/>
      <c r="B105" s="69"/>
      <c r="C105" s="70"/>
      <c r="D105" s="70"/>
      <c r="E105" s="70"/>
      <c r="F105" s="102"/>
      <c r="G105" s="102"/>
      <c r="H105" s="102"/>
      <c r="I105" s="103"/>
      <c r="J105" s="103"/>
      <c r="K105" s="103"/>
      <c r="L105" s="103"/>
      <c r="M105" s="103"/>
      <c r="N105" s="103"/>
      <c r="O105" s="57"/>
      <c r="P105" s="57"/>
      <c r="Q105" s="57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57"/>
      <c r="AC105" s="57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8"/>
      <c r="BN105" s="68"/>
      <c r="BO105" s="68"/>
      <c r="BP105" s="68"/>
      <c r="BQ105" s="68"/>
      <c r="BR105" s="68"/>
      <c r="BS105" s="68"/>
      <c r="BT105" s="68"/>
    </row>
    <row r="106" spans="1:72" ht="18.75">
      <c r="A106" s="69"/>
      <c r="B106" s="69"/>
      <c r="C106" s="70"/>
      <c r="D106" s="70"/>
      <c r="E106" s="70"/>
      <c r="F106" s="102"/>
      <c r="G106" s="102"/>
      <c r="H106" s="102"/>
      <c r="I106" s="103"/>
      <c r="J106" s="103"/>
      <c r="K106" s="103"/>
      <c r="L106" s="103"/>
      <c r="M106" s="103"/>
      <c r="N106" s="103"/>
      <c r="O106" s="57"/>
      <c r="P106" s="57"/>
      <c r="Q106" s="57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57"/>
      <c r="AC106" s="57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8"/>
      <c r="BN106" s="68"/>
      <c r="BO106" s="68"/>
      <c r="BP106" s="68"/>
      <c r="BQ106" s="68"/>
      <c r="BR106" s="68"/>
      <c r="BS106" s="68"/>
      <c r="BT106" s="68"/>
    </row>
    <row r="107" spans="1:72" ht="18.75">
      <c r="A107" s="69"/>
      <c r="B107" s="69"/>
      <c r="C107" s="70"/>
      <c r="D107" s="70"/>
      <c r="E107" s="70"/>
      <c r="F107" s="102"/>
      <c r="G107" s="102"/>
      <c r="H107" s="102"/>
      <c r="I107" s="103"/>
      <c r="J107" s="103"/>
      <c r="K107" s="103"/>
      <c r="L107" s="103"/>
      <c r="M107" s="103"/>
      <c r="N107" s="103"/>
      <c r="O107" s="57"/>
      <c r="P107" s="57"/>
      <c r="Q107" s="57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57"/>
      <c r="AC107" s="57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8"/>
      <c r="BN107" s="68"/>
      <c r="BO107" s="68"/>
      <c r="BP107" s="68"/>
      <c r="BQ107" s="68"/>
      <c r="BR107" s="68"/>
      <c r="BS107" s="68"/>
      <c r="BT107" s="68"/>
    </row>
    <row r="108" spans="1:72" ht="18.75">
      <c r="A108" s="69"/>
      <c r="B108" s="69"/>
      <c r="C108" s="70"/>
      <c r="D108" s="70"/>
      <c r="E108" s="70"/>
      <c r="F108" s="102"/>
      <c r="G108" s="102"/>
      <c r="H108" s="102"/>
      <c r="I108" s="103"/>
      <c r="J108" s="103"/>
      <c r="K108" s="103"/>
      <c r="L108" s="103"/>
      <c r="M108" s="103"/>
      <c r="N108" s="103"/>
      <c r="O108" s="57"/>
      <c r="P108" s="57"/>
      <c r="Q108" s="57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57"/>
      <c r="AC108" s="57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8"/>
      <c r="BN108" s="68"/>
      <c r="BO108" s="68"/>
      <c r="BP108" s="68"/>
      <c r="BQ108" s="68"/>
      <c r="BR108" s="68"/>
      <c r="BS108" s="68"/>
      <c r="BT108" s="68"/>
    </row>
    <row r="109" spans="1:72" ht="18.75">
      <c r="A109" s="69"/>
      <c r="B109" s="69"/>
      <c r="C109" s="70"/>
      <c r="D109" s="70"/>
      <c r="E109" s="70"/>
      <c r="F109" s="102"/>
      <c r="G109" s="102"/>
      <c r="H109" s="102"/>
      <c r="I109" s="103"/>
      <c r="J109" s="103"/>
      <c r="K109" s="103"/>
      <c r="L109" s="103"/>
      <c r="M109" s="103"/>
      <c r="N109" s="103"/>
      <c r="O109" s="57"/>
      <c r="P109" s="57"/>
      <c r="Q109" s="57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57"/>
      <c r="AC109" s="57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8"/>
      <c r="BN109" s="68"/>
      <c r="BO109" s="68"/>
      <c r="BP109" s="68"/>
      <c r="BQ109" s="68"/>
      <c r="BR109" s="68"/>
      <c r="BS109" s="68"/>
      <c r="BT109" s="68"/>
    </row>
    <row r="110" spans="1:72" ht="18.75">
      <c r="A110" s="69"/>
      <c r="B110" s="69"/>
      <c r="C110" s="70"/>
      <c r="D110" s="70"/>
      <c r="E110" s="70"/>
      <c r="F110" s="102"/>
      <c r="G110" s="102"/>
      <c r="H110" s="102"/>
      <c r="I110" s="103"/>
      <c r="J110" s="103"/>
      <c r="K110" s="103"/>
      <c r="L110" s="103"/>
      <c r="M110" s="103"/>
      <c r="N110" s="103"/>
      <c r="O110" s="57"/>
      <c r="P110" s="57"/>
      <c r="Q110" s="57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57"/>
      <c r="AC110" s="57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8"/>
      <c r="BN110" s="68"/>
      <c r="BO110" s="68"/>
      <c r="BP110" s="68"/>
      <c r="BQ110" s="68"/>
      <c r="BR110" s="68"/>
      <c r="BS110" s="68"/>
      <c r="BT110" s="68"/>
    </row>
    <row r="111" spans="1:72" ht="18.75">
      <c r="A111" s="69"/>
      <c r="B111" s="69"/>
      <c r="C111" s="70"/>
      <c r="D111" s="70"/>
      <c r="E111" s="70"/>
      <c r="F111" s="102"/>
      <c r="G111" s="102"/>
      <c r="H111" s="102"/>
      <c r="I111" s="103"/>
      <c r="J111" s="103"/>
      <c r="K111" s="103"/>
      <c r="L111" s="103"/>
      <c r="M111" s="103"/>
      <c r="N111" s="103"/>
      <c r="O111" s="57"/>
      <c r="P111" s="57"/>
      <c r="Q111" s="57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57"/>
      <c r="AC111" s="57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8"/>
      <c r="BN111" s="68"/>
      <c r="BO111" s="68"/>
      <c r="BP111" s="68"/>
      <c r="BQ111" s="68"/>
      <c r="BR111" s="68"/>
      <c r="BS111" s="68"/>
      <c r="BT111" s="68"/>
    </row>
    <row r="112" spans="1:72" ht="18.75">
      <c r="A112" s="69"/>
      <c r="B112" s="69"/>
      <c r="C112" s="70"/>
      <c r="D112" s="70"/>
      <c r="E112" s="70"/>
      <c r="F112" s="102"/>
      <c r="G112" s="102"/>
      <c r="H112" s="102"/>
      <c r="I112" s="103"/>
      <c r="J112" s="103"/>
      <c r="K112" s="103"/>
      <c r="L112" s="103"/>
      <c r="M112" s="103"/>
      <c r="N112" s="103"/>
      <c r="O112" s="57"/>
      <c r="P112" s="57"/>
      <c r="Q112" s="57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57"/>
      <c r="AC112" s="57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8"/>
      <c r="BN112" s="68"/>
      <c r="BO112" s="68"/>
      <c r="BP112" s="68"/>
      <c r="BQ112" s="68"/>
      <c r="BR112" s="68"/>
      <c r="BS112" s="68"/>
      <c r="BT112" s="68"/>
    </row>
    <row r="113" spans="1:72" ht="18.75">
      <c r="A113" s="69"/>
      <c r="B113" s="69"/>
      <c r="C113" s="70"/>
      <c r="D113" s="70"/>
      <c r="E113" s="70"/>
      <c r="F113" s="102"/>
      <c r="G113" s="102"/>
      <c r="H113" s="102"/>
      <c r="I113" s="103"/>
      <c r="J113" s="103"/>
      <c r="K113" s="103"/>
      <c r="L113" s="103"/>
      <c r="M113" s="103"/>
      <c r="N113" s="103"/>
      <c r="O113" s="57"/>
      <c r="P113" s="57"/>
      <c r="Q113" s="57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57"/>
      <c r="AC113" s="57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8"/>
      <c r="BN113" s="68"/>
      <c r="BO113" s="68"/>
      <c r="BP113" s="68"/>
      <c r="BQ113" s="68"/>
      <c r="BR113" s="68"/>
      <c r="BS113" s="68"/>
      <c r="BT113" s="68"/>
    </row>
    <row r="114" spans="1:72" ht="18.75">
      <c r="A114" s="69"/>
      <c r="B114" s="69"/>
      <c r="C114" s="70"/>
      <c r="D114" s="70"/>
      <c r="E114" s="70"/>
      <c r="F114" s="102"/>
      <c r="G114" s="102"/>
      <c r="H114" s="102"/>
      <c r="I114" s="103"/>
      <c r="J114" s="103"/>
      <c r="K114" s="103"/>
      <c r="L114" s="103"/>
      <c r="M114" s="103"/>
      <c r="N114" s="103"/>
      <c r="O114" s="57"/>
      <c r="P114" s="57"/>
      <c r="Q114" s="57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57"/>
      <c r="AC114" s="57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8"/>
      <c r="BN114" s="68"/>
      <c r="BO114" s="68"/>
      <c r="BP114" s="68"/>
      <c r="BQ114" s="68"/>
      <c r="BR114" s="68"/>
      <c r="BS114" s="68"/>
      <c r="BT114" s="68"/>
    </row>
    <row r="115" spans="1:72" ht="18.75">
      <c r="A115" s="69"/>
      <c r="B115" s="69"/>
      <c r="C115" s="70"/>
      <c r="D115" s="70"/>
      <c r="E115" s="70"/>
      <c r="F115" s="102"/>
      <c r="G115" s="102"/>
      <c r="H115" s="102"/>
      <c r="I115" s="103"/>
      <c r="J115" s="103"/>
      <c r="K115" s="103"/>
      <c r="L115" s="103"/>
      <c r="M115" s="103"/>
      <c r="N115" s="103"/>
      <c r="O115" s="57"/>
      <c r="P115" s="57"/>
      <c r="Q115" s="57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57"/>
      <c r="AC115" s="57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8"/>
      <c r="BN115" s="68"/>
      <c r="BO115" s="68"/>
      <c r="BP115" s="68"/>
      <c r="BQ115" s="68"/>
      <c r="BR115" s="68"/>
      <c r="BS115" s="68"/>
      <c r="BT115" s="68"/>
    </row>
    <row r="116" spans="1:72" ht="18.75">
      <c r="A116" s="69"/>
      <c r="B116" s="69"/>
      <c r="C116" s="70"/>
      <c r="D116" s="70"/>
      <c r="E116" s="70"/>
      <c r="F116" s="102"/>
      <c r="G116" s="102"/>
      <c r="H116" s="102"/>
      <c r="I116" s="103"/>
      <c r="J116" s="103"/>
      <c r="K116" s="103"/>
      <c r="L116" s="103"/>
      <c r="M116" s="103"/>
      <c r="N116" s="103"/>
      <c r="O116" s="57"/>
      <c r="P116" s="57"/>
      <c r="Q116" s="57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57"/>
      <c r="AC116" s="57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8"/>
      <c r="BN116" s="68"/>
      <c r="BO116" s="68"/>
      <c r="BP116" s="68"/>
      <c r="BQ116" s="68"/>
      <c r="BR116" s="68"/>
      <c r="BS116" s="68"/>
      <c r="BT116" s="68"/>
    </row>
    <row r="117" spans="1:72" ht="18.75">
      <c r="A117" s="69"/>
      <c r="B117" s="69"/>
      <c r="C117" s="70"/>
      <c r="D117" s="70"/>
      <c r="E117" s="70"/>
      <c r="F117" s="102"/>
      <c r="G117" s="102"/>
      <c r="H117" s="102"/>
      <c r="I117" s="103"/>
      <c r="J117" s="103"/>
      <c r="K117" s="103"/>
      <c r="L117" s="103"/>
      <c r="M117" s="103"/>
      <c r="N117" s="103"/>
      <c r="O117" s="57"/>
      <c r="P117" s="57"/>
      <c r="Q117" s="57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57"/>
      <c r="AC117" s="57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8"/>
      <c r="BN117" s="68"/>
      <c r="BO117" s="68"/>
      <c r="BP117" s="68"/>
      <c r="BQ117" s="68"/>
      <c r="BR117" s="68"/>
      <c r="BS117" s="68"/>
      <c r="BT117" s="68"/>
    </row>
    <row r="118" spans="1:72" ht="18.75">
      <c r="A118" s="69"/>
      <c r="B118" s="69"/>
      <c r="C118" s="70"/>
      <c r="D118" s="70"/>
      <c r="E118" s="70"/>
      <c r="F118" s="102"/>
      <c r="G118" s="102"/>
      <c r="H118" s="102"/>
      <c r="I118" s="103"/>
      <c r="J118" s="103"/>
      <c r="K118" s="103"/>
      <c r="L118" s="103"/>
      <c r="M118" s="103"/>
      <c r="N118" s="103"/>
      <c r="O118" s="57"/>
      <c r="P118" s="57"/>
      <c r="Q118" s="57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57"/>
      <c r="AC118" s="57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8"/>
      <c r="BN118" s="68"/>
      <c r="BO118" s="68"/>
      <c r="BP118" s="68"/>
      <c r="BQ118" s="68"/>
      <c r="BR118" s="68"/>
      <c r="BS118" s="68"/>
      <c r="BT118" s="68"/>
    </row>
    <row r="119" spans="1:72" ht="18.75">
      <c r="A119" s="69"/>
      <c r="B119" s="69"/>
      <c r="C119" s="70"/>
      <c r="D119" s="70"/>
      <c r="E119" s="70"/>
      <c r="F119" s="102"/>
      <c r="G119" s="102"/>
      <c r="H119" s="102"/>
      <c r="I119" s="103"/>
      <c r="J119" s="103"/>
      <c r="K119" s="103"/>
      <c r="L119" s="103"/>
      <c r="M119" s="103"/>
      <c r="N119" s="103"/>
      <c r="O119" s="57"/>
      <c r="P119" s="57"/>
      <c r="Q119" s="57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57"/>
      <c r="AC119" s="57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8"/>
      <c r="BN119" s="68"/>
      <c r="BO119" s="68"/>
      <c r="BP119" s="68"/>
      <c r="BQ119" s="68"/>
      <c r="BR119" s="68"/>
      <c r="BS119" s="68"/>
      <c r="BT119" s="68"/>
    </row>
    <row r="120" spans="1:72" ht="18.75">
      <c r="A120" s="69"/>
      <c r="B120" s="69"/>
      <c r="C120" s="70"/>
      <c r="D120" s="70"/>
      <c r="E120" s="70"/>
      <c r="F120" s="102"/>
      <c r="G120" s="102"/>
      <c r="H120" s="102"/>
      <c r="I120" s="103"/>
      <c r="J120" s="103"/>
      <c r="K120" s="103"/>
      <c r="L120" s="103"/>
      <c r="M120" s="103"/>
      <c r="N120" s="103"/>
      <c r="O120" s="57"/>
      <c r="P120" s="57"/>
      <c r="Q120" s="57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57"/>
      <c r="AC120" s="57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8"/>
      <c r="BN120" s="68"/>
      <c r="BO120" s="68"/>
      <c r="BP120" s="68"/>
      <c r="BQ120" s="68"/>
      <c r="BR120" s="68"/>
      <c r="BS120" s="68"/>
      <c r="BT120" s="68"/>
    </row>
    <row r="121" spans="1:72" ht="18.75">
      <c r="A121" s="69"/>
      <c r="B121" s="69"/>
      <c r="C121" s="70"/>
      <c r="D121" s="70"/>
      <c r="E121" s="70"/>
      <c r="F121" s="102"/>
      <c r="G121" s="102"/>
      <c r="H121" s="102"/>
      <c r="I121" s="103"/>
      <c r="J121" s="103"/>
      <c r="K121" s="103"/>
      <c r="L121" s="103"/>
      <c r="M121" s="103"/>
      <c r="N121" s="103"/>
      <c r="O121" s="57"/>
      <c r="P121" s="57"/>
      <c r="Q121" s="57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57"/>
      <c r="AC121" s="57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8"/>
      <c r="BN121" s="68"/>
      <c r="BO121" s="68"/>
      <c r="BP121" s="68"/>
      <c r="BQ121" s="68"/>
      <c r="BR121" s="68"/>
      <c r="BS121" s="68"/>
      <c r="BT121" s="68"/>
    </row>
    <row r="122" spans="1:72" ht="18.75">
      <c r="A122" s="69"/>
      <c r="B122" s="69"/>
      <c r="C122" s="70"/>
      <c r="D122" s="70"/>
      <c r="E122" s="70"/>
      <c r="F122" s="102"/>
      <c r="G122" s="102"/>
      <c r="H122" s="102"/>
      <c r="I122" s="103"/>
      <c r="J122" s="103"/>
      <c r="K122" s="103"/>
      <c r="L122" s="103"/>
      <c r="M122" s="103"/>
      <c r="N122" s="103"/>
      <c r="O122" s="57"/>
      <c r="P122" s="57"/>
      <c r="Q122" s="57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57"/>
      <c r="AC122" s="57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8"/>
      <c r="BN122" s="68"/>
      <c r="BO122" s="68"/>
      <c r="BP122" s="68"/>
      <c r="BQ122" s="68"/>
      <c r="BR122" s="68"/>
      <c r="BS122" s="68"/>
      <c r="BT122" s="68"/>
    </row>
    <row r="123" spans="1:72" ht="18.75">
      <c r="A123" s="69"/>
      <c r="B123" s="69"/>
      <c r="C123" s="70"/>
      <c r="D123" s="70"/>
      <c r="E123" s="70"/>
      <c r="F123" s="102"/>
      <c r="G123" s="102"/>
      <c r="H123" s="102"/>
      <c r="I123" s="103"/>
      <c r="J123" s="103"/>
      <c r="K123" s="103"/>
      <c r="L123" s="103"/>
      <c r="M123" s="103"/>
      <c r="N123" s="103"/>
      <c r="O123" s="57"/>
      <c r="P123" s="57"/>
      <c r="Q123" s="57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57"/>
      <c r="AC123" s="57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8"/>
      <c r="BN123" s="68"/>
      <c r="BO123" s="68"/>
      <c r="BP123" s="68"/>
      <c r="BQ123" s="68"/>
      <c r="BR123" s="68"/>
      <c r="BS123" s="68"/>
      <c r="BT123" s="68"/>
    </row>
    <row r="124" spans="1:72" ht="18.75">
      <c r="A124" s="69"/>
      <c r="B124" s="69"/>
      <c r="C124" s="70"/>
      <c r="D124" s="70"/>
      <c r="E124" s="70"/>
      <c r="F124" s="102"/>
      <c r="G124" s="102"/>
      <c r="H124" s="102"/>
      <c r="I124" s="103"/>
      <c r="J124" s="103"/>
      <c r="K124" s="103"/>
      <c r="L124" s="103"/>
      <c r="M124" s="103"/>
      <c r="N124" s="103"/>
      <c r="O124" s="57"/>
      <c r="P124" s="57"/>
      <c r="Q124" s="57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57"/>
      <c r="AC124" s="57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8"/>
      <c r="BN124" s="68"/>
      <c r="BO124" s="68"/>
      <c r="BP124" s="68"/>
      <c r="BQ124" s="68"/>
      <c r="BR124" s="68"/>
      <c r="BS124" s="68"/>
      <c r="BT124" s="68"/>
    </row>
    <row r="125" spans="1:72" ht="18.75">
      <c r="A125" s="69"/>
      <c r="B125" s="69"/>
      <c r="C125" s="70"/>
      <c r="D125" s="70"/>
      <c r="E125" s="70"/>
      <c r="F125" s="102"/>
      <c r="G125" s="102"/>
      <c r="H125" s="102"/>
      <c r="I125" s="103"/>
      <c r="J125" s="103"/>
      <c r="K125" s="103"/>
      <c r="L125" s="103"/>
      <c r="M125" s="103"/>
      <c r="N125" s="103"/>
      <c r="O125" s="57"/>
      <c r="P125" s="57"/>
      <c r="Q125" s="57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57"/>
      <c r="AC125" s="57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8"/>
      <c r="BN125" s="68"/>
      <c r="BO125" s="68"/>
      <c r="BP125" s="68"/>
      <c r="BQ125" s="68"/>
      <c r="BR125" s="68"/>
      <c r="BS125" s="68"/>
      <c r="BT125" s="68"/>
    </row>
    <row r="126" spans="1:72" ht="18.75">
      <c r="A126" s="69"/>
      <c r="B126" s="69"/>
      <c r="C126" s="70"/>
      <c r="D126" s="70"/>
      <c r="E126" s="70"/>
      <c r="F126" s="102"/>
      <c r="G126" s="102"/>
      <c r="H126" s="102"/>
      <c r="I126" s="103"/>
      <c r="J126" s="103"/>
      <c r="K126" s="103"/>
      <c r="L126" s="103"/>
      <c r="M126" s="103"/>
      <c r="N126" s="103"/>
      <c r="O126" s="57"/>
      <c r="P126" s="57"/>
      <c r="Q126" s="57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57"/>
      <c r="AC126" s="57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8"/>
      <c r="BN126" s="68"/>
      <c r="BO126" s="68"/>
      <c r="BP126" s="68"/>
      <c r="BQ126" s="68"/>
      <c r="BR126" s="68"/>
      <c r="BS126" s="68"/>
      <c r="BT126" s="68"/>
    </row>
    <row r="127" spans="1:72" ht="18.75">
      <c r="A127" s="69"/>
      <c r="B127" s="69"/>
      <c r="C127" s="70"/>
      <c r="D127" s="70"/>
      <c r="E127" s="70"/>
      <c r="F127" s="102"/>
      <c r="G127" s="102"/>
      <c r="H127" s="102"/>
      <c r="I127" s="103"/>
      <c r="J127" s="103"/>
      <c r="K127" s="103"/>
      <c r="L127" s="103"/>
      <c r="M127" s="103"/>
      <c r="N127" s="103"/>
      <c r="O127" s="57"/>
      <c r="P127" s="57"/>
      <c r="Q127" s="57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57"/>
      <c r="AC127" s="57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8"/>
      <c r="BN127" s="68"/>
      <c r="BO127" s="68"/>
      <c r="BP127" s="68"/>
      <c r="BQ127" s="68"/>
      <c r="BR127" s="68"/>
      <c r="BS127" s="68"/>
      <c r="BT127" s="68"/>
    </row>
    <row r="128" spans="1:64" ht="18.75">
      <c r="A128" s="69"/>
      <c r="B128" s="69"/>
      <c r="C128" s="70"/>
      <c r="D128" s="70"/>
      <c r="E128" s="70"/>
      <c r="F128" s="101"/>
      <c r="G128" s="101"/>
      <c r="H128" s="101"/>
      <c r="I128" s="100"/>
      <c r="J128" s="100"/>
      <c r="K128" s="100"/>
      <c r="L128" s="100"/>
      <c r="M128" s="100"/>
      <c r="N128" s="100"/>
      <c r="O128" s="42"/>
      <c r="P128" s="42"/>
      <c r="Q128" s="42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2"/>
      <c r="AC128" s="42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</row>
    <row r="129" spans="1:64" ht="18.75">
      <c r="A129" s="69"/>
      <c r="B129" s="69"/>
      <c r="C129" s="70"/>
      <c r="D129" s="70"/>
      <c r="E129" s="70"/>
      <c r="F129" s="101"/>
      <c r="G129" s="101"/>
      <c r="H129" s="101"/>
      <c r="I129" s="100"/>
      <c r="J129" s="100"/>
      <c r="K129" s="100"/>
      <c r="L129" s="100"/>
      <c r="M129" s="100"/>
      <c r="N129" s="100"/>
      <c r="O129" s="42"/>
      <c r="P129" s="42"/>
      <c r="Q129" s="42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2"/>
      <c r="AC129" s="42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</row>
    <row r="130" spans="1:64" ht="18.75">
      <c r="A130" s="69"/>
      <c r="B130" s="69"/>
      <c r="C130" s="70"/>
      <c r="D130" s="70"/>
      <c r="E130" s="70"/>
      <c r="F130" s="101"/>
      <c r="G130" s="101"/>
      <c r="H130" s="101"/>
      <c r="I130" s="100"/>
      <c r="J130" s="100"/>
      <c r="K130" s="100"/>
      <c r="L130" s="100"/>
      <c r="M130" s="100"/>
      <c r="N130" s="100"/>
      <c r="O130" s="42"/>
      <c r="P130" s="42"/>
      <c r="Q130" s="42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2"/>
      <c r="AC130" s="42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</row>
    <row r="131" spans="1:64" ht="18.75">
      <c r="A131" s="69"/>
      <c r="B131" s="69"/>
      <c r="C131" s="70"/>
      <c r="D131" s="70"/>
      <c r="E131" s="70"/>
      <c r="F131" s="101"/>
      <c r="G131" s="101"/>
      <c r="H131" s="101"/>
      <c r="I131" s="100"/>
      <c r="J131" s="100"/>
      <c r="K131" s="100"/>
      <c r="L131" s="100"/>
      <c r="M131" s="100"/>
      <c r="N131" s="100"/>
      <c r="O131" s="42"/>
      <c r="P131" s="42"/>
      <c r="Q131" s="42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2"/>
      <c r="AC131" s="42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</row>
    <row r="132" spans="1:64" ht="18.75">
      <c r="A132" s="69"/>
      <c r="B132" s="69"/>
      <c r="C132" s="70"/>
      <c r="D132" s="70"/>
      <c r="E132" s="70"/>
      <c r="F132" s="101"/>
      <c r="G132" s="101"/>
      <c r="H132" s="101"/>
      <c r="I132" s="100"/>
      <c r="J132" s="100"/>
      <c r="K132" s="100"/>
      <c r="L132" s="100"/>
      <c r="M132" s="100"/>
      <c r="N132" s="100"/>
      <c r="O132" s="42"/>
      <c r="P132" s="42"/>
      <c r="Q132" s="42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2"/>
      <c r="AC132" s="42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</row>
    <row r="133" spans="1:64" ht="18.75">
      <c r="A133" s="69"/>
      <c r="B133" s="69"/>
      <c r="C133" s="70"/>
      <c r="D133" s="70"/>
      <c r="E133" s="70"/>
      <c r="F133" s="101"/>
      <c r="G133" s="101"/>
      <c r="H133" s="101"/>
      <c r="I133" s="100"/>
      <c r="J133" s="100"/>
      <c r="K133" s="100"/>
      <c r="L133" s="100"/>
      <c r="M133" s="100"/>
      <c r="N133" s="100"/>
      <c r="O133" s="42"/>
      <c r="P133" s="42"/>
      <c r="Q133" s="42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2"/>
      <c r="AC133" s="42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</row>
    <row r="134" spans="1:64" ht="18.75">
      <c r="A134" s="69"/>
      <c r="B134" s="69"/>
      <c r="C134" s="70"/>
      <c r="D134" s="70"/>
      <c r="E134" s="70"/>
      <c r="F134" s="101"/>
      <c r="G134" s="101"/>
      <c r="H134" s="101"/>
      <c r="I134" s="100"/>
      <c r="J134" s="100"/>
      <c r="K134" s="100"/>
      <c r="L134" s="100"/>
      <c r="M134" s="100"/>
      <c r="N134" s="100"/>
      <c r="O134" s="42"/>
      <c r="P134" s="42"/>
      <c r="Q134" s="42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2"/>
      <c r="AC134" s="42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</row>
    <row r="135" spans="1:64" ht="18.75">
      <c r="A135" s="69"/>
      <c r="B135" s="69"/>
      <c r="C135" s="70"/>
      <c r="D135" s="70"/>
      <c r="E135" s="70"/>
      <c r="F135" s="101"/>
      <c r="G135" s="101"/>
      <c r="H135" s="101"/>
      <c r="I135" s="100"/>
      <c r="J135" s="100"/>
      <c r="K135" s="100"/>
      <c r="L135" s="100"/>
      <c r="M135" s="100"/>
      <c r="N135" s="100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</row>
    <row r="136" spans="1:64" ht="18.75">
      <c r="A136" s="69"/>
      <c r="B136" s="69"/>
      <c r="C136" s="70"/>
      <c r="D136" s="70"/>
      <c r="E136" s="70"/>
      <c r="F136" s="101"/>
      <c r="G136" s="101"/>
      <c r="H136" s="101"/>
      <c r="I136" s="100"/>
      <c r="J136" s="100"/>
      <c r="K136" s="100"/>
      <c r="L136" s="100"/>
      <c r="M136" s="100"/>
      <c r="N136" s="100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</row>
    <row r="137" spans="1:64" ht="18.75">
      <c r="A137" s="69"/>
      <c r="B137" s="69"/>
      <c r="C137" s="70"/>
      <c r="D137" s="70"/>
      <c r="E137" s="70"/>
      <c r="F137" s="101"/>
      <c r="G137" s="101"/>
      <c r="H137" s="101"/>
      <c r="I137" s="100"/>
      <c r="J137" s="100"/>
      <c r="K137" s="100"/>
      <c r="L137" s="100"/>
      <c r="M137" s="100"/>
      <c r="N137" s="100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</row>
    <row r="138" spans="1:64" ht="18.75">
      <c r="A138" s="69"/>
      <c r="B138" s="69"/>
      <c r="C138" s="70"/>
      <c r="D138" s="70"/>
      <c r="E138" s="70"/>
      <c r="F138" s="101"/>
      <c r="G138" s="101"/>
      <c r="H138" s="101"/>
      <c r="I138" s="100"/>
      <c r="J138" s="100"/>
      <c r="K138" s="100"/>
      <c r="L138" s="100"/>
      <c r="M138" s="100"/>
      <c r="N138" s="100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</row>
    <row r="139" spans="1:64" ht="18.75">
      <c r="A139" s="69"/>
      <c r="B139" s="69"/>
      <c r="C139" s="70"/>
      <c r="D139" s="70"/>
      <c r="E139" s="70"/>
      <c r="F139" s="101"/>
      <c r="G139" s="101"/>
      <c r="H139" s="101"/>
      <c r="I139" s="100"/>
      <c r="J139" s="100"/>
      <c r="K139" s="100"/>
      <c r="L139" s="100"/>
      <c r="M139" s="100"/>
      <c r="N139" s="100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</row>
    <row r="140" spans="1:64" ht="18.75">
      <c r="A140" s="69"/>
      <c r="B140" s="69"/>
      <c r="C140" s="70"/>
      <c r="D140" s="70"/>
      <c r="E140" s="70"/>
      <c r="F140" s="101"/>
      <c r="G140" s="101"/>
      <c r="H140" s="101"/>
      <c r="I140" s="100"/>
      <c r="J140" s="100"/>
      <c r="K140" s="100"/>
      <c r="L140" s="100"/>
      <c r="M140" s="100"/>
      <c r="N140" s="100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</row>
    <row r="141" spans="1:64" ht="18.75">
      <c r="A141" s="69"/>
      <c r="B141" s="69"/>
      <c r="C141" s="70"/>
      <c r="D141" s="70"/>
      <c r="E141" s="70"/>
      <c r="F141" s="101"/>
      <c r="G141" s="101"/>
      <c r="H141" s="101"/>
      <c r="I141" s="100"/>
      <c r="J141" s="100"/>
      <c r="K141" s="100"/>
      <c r="L141" s="100"/>
      <c r="M141" s="100"/>
      <c r="N141" s="100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</row>
    <row r="142" spans="1:64" ht="18.75">
      <c r="A142" s="69"/>
      <c r="B142" s="69"/>
      <c r="C142" s="70"/>
      <c r="D142" s="70"/>
      <c r="E142" s="70"/>
      <c r="F142" s="101"/>
      <c r="G142" s="101"/>
      <c r="H142" s="101"/>
      <c r="I142" s="100"/>
      <c r="J142" s="100"/>
      <c r="K142" s="100"/>
      <c r="L142" s="100"/>
      <c r="M142" s="100"/>
      <c r="N142" s="100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</row>
    <row r="143" spans="1:64" ht="18.75">
      <c r="A143" s="69"/>
      <c r="B143" s="69"/>
      <c r="C143" s="70"/>
      <c r="D143" s="70"/>
      <c r="E143" s="70"/>
      <c r="F143" s="101"/>
      <c r="G143" s="101"/>
      <c r="H143" s="101"/>
      <c r="I143" s="100"/>
      <c r="J143" s="100"/>
      <c r="K143" s="100"/>
      <c r="L143" s="100"/>
      <c r="M143" s="100"/>
      <c r="N143" s="100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</row>
    <row r="144" spans="1:64" ht="18.75">
      <c r="A144" s="69"/>
      <c r="B144" s="69"/>
      <c r="C144" s="70"/>
      <c r="D144" s="70"/>
      <c r="E144" s="70"/>
      <c r="F144" s="101"/>
      <c r="G144" s="101"/>
      <c r="H144" s="101"/>
      <c r="I144" s="100"/>
      <c r="J144" s="100"/>
      <c r="K144" s="100"/>
      <c r="L144" s="100"/>
      <c r="M144" s="100"/>
      <c r="N144" s="100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</row>
    <row r="145" spans="1:64" ht="18.75">
      <c r="A145" s="69"/>
      <c r="B145" s="69"/>
      <c r="C145" s="70"/>
      <c r="D145" s="70"/>
      <c r="E145" s="70"/>
      <c r="F145" s="101"/>
      <c r="G145" s="101"/>
      <c r="H145" s="101"/>
      <c r="I145" s="100"/>
      <c r="J145" s="100"/>
      <c r="K145" s="100"/>
      <c r="L145" s="100"/>
      <c r="M145" s="100"/>
      <c r="N145" s="100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</row>
    <row r="146" spans="1:64" ht="18.75">
      <c r="A146" s="69"/>
      <c r="B146" s="69"/>
      <c r="C146" s="70"/>
      <c r="D146" s="70"/>
      <c r="E146" s="70"/>
      <c r="F146" s="101"/>
      <c r="G146" s="101"/>
      <c r="H146" s="101"/>
      <c r="I146" s="100"/>
      <c r="J146" s="100"/>
      <c r="K146" s="100"/>
      <c r="L146" s="100"/>
      <c r="M146" s="100"/>
      <c r="N146" s="100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</row>
    <row r="147" spans="1:64" ht="18.75">
      <c r="A147" s="69"/>
      <c r="B147" s="69"/>
      <c r="C147" s="70"/>
      <c r="D147" s="70"/>
      <c r="E147" s="70"/>
      <c r="F147" s="101"/>
      <c r="G147" s="101"/>
      <c r="H147" s="101"/>
      <c r="I147" s="100"/>
      <c r="J147" s="100"/>
      <c r="K147" s="100"/>
      <c r="L147" s="100"/>
      <c r="M147" s="100"/>
      <c r="N147" s="100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</row>
    <row r="148" spans="1:64" ht="18.75">
      <c r="A148" s="69"/>
      <c r="B148" s="69"/>
      <c r="C148" s="70"/>
      <c r="D148" s="70"/>
      <c r="E148" s="70"/>
      <c r="F148" s="101"/>
      <c r="G148" s="101"/>
      <c r="H148" s="101"/>
      <c r="I148" s="100"/>
      <c r="J148" s="100"/>
      <c r="K148" s="100"/>
      <c r="L148" s="100"/>
      <c r="M148" s="100"/>
      <c r="N148" s="100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</row>
    <row r="149" spans="1:64" ht="18.75">
      <c r="A149" s="69"/>
      <c r="B149" s="69"/>
      <c r="C149" s="70"/>
      <c r="D149" s="70"/>
      <c r="E149" s="70"/>
      <c r="F149" s="101"/>
      <c r="G149" s="101"/>
      <c r="H149" s="101"/>
      <c r="I149" s="100"/>
      <c r="J149" s="100"/>
      <c r="K149" s="100"/>
      <c r="L149" s="100"/>
      <c r="M149" s="100"/>
      <c r="N149" s="100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</row>
    <row r="150" spans="1:64" ht="18.75">
      <c r="A150" s="69"/>
      <c r="B150" s="69"/>
      <c r="C150" s="70"/>
      <c r="D150" s="70"/>
      <c r="E150" s="70"/>
      <c r="F150" s="101"/>
      <c r="G150" s="101"/>
      <c r="H150" s="101"/>
      <c r="I150" s="100"/>
      <c r="J150" s="100"/>
      <c r="K150" s="100"/>
      <c r="L150" s="100"/>
      <c r="M150" s="100"/>
      <c r="N150" s="100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</row>
    <row r="151" spans="1:64" ht="18.75">
      <c r="A151" s="69"/>
      <c r="B151" s="69"/>
      <c r="C151" s="70"/>
      <c r="D151" s="70"/>
      <c r="E151" s="70"/>
      <c r="F151" s="101"/>
      <c r="G151" s="101"/>
      <c r="H151" s="101"/>
      <c r="I151" s="100"/>
      <c r="J151" s="100"/>
      <c r="K151" s="100"/>
      <c r="L151" s="100"/>
      <c r="M151" s="100"/>
      <c r="N151" s="100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</row>
    <row r="152" spans="1:64" ht="18.75">
      <c r="A152" s="69"/>
      <c r="B152" s="69"/>
      <c r="C152" s="70"/>
      <c r="D152" s="70"/>
      <c r="E152" s="70"/>
      <c r="F152" s="101"/>
      <c r="G152" s="101"/>
      <c r="H152" s="101"/>
      <c r="I152" s="100"/>
      <c r="J152" s="100"/>
      <c r="K152" s="100"/>
      <c r="L152" s="100"/>
      <c r="M152" s="100"/>
      <c r="N152" s="100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</row>
    <row r="153" spans="1:64" ht="18.75">
      <c r="A153" s="69"/>
      <c r="B153" s="69"/>
      <c r="C153" s="70"/>
      <c r="D153" s="70"/>
      <c r="E153" s="70"/>
      <c r="F153" s="101"/>
      <c r="G153" s="101"/>
      <c r="H153" s="101"/>
      <c r="I153" s="100"/>
      <c r="J153" s="100"/>
      <c r="K153" s="100"/>
      <c r="L153" s="100"/>
      <c r="M153" s="100"/>
      <c r="N153" s="100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</row>
    <row r="154" spans="1:64" ht="18.75">
      <c r="A154" s="69"/>
      <c r="B154" s="69"/>
      <c r="C154" s="74"/>
      <c r="D154" s="74"/>
      <c r="E154" s="74"/>
      <c r="F154" s="101"/>
      <c r="G154" s="101"/>
      <c r="H154" s="101"/>
      <c r="I154" s="100"/>
      <c r="J154" s="100"/>
      <c r="K154" s="100"/>
      <c r="L154" s="100"/>
      <c r="M154" s="100"/>
      <c r="N154" s="100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</row>
    <row r="155" spans="1:64" ht="18.75">
      <c r="A155" s="69"/>
      <c r="B155" s="69"/>
      <c r="C155" s="74"/>
      <c r="D155" s="74"/>
      <c r="E155" s="74"/>
      <c r="F155" s="101"/>
      <c r="G155" s="101"/>
      <c r="H155" s="101"/>
      <c r="I155" s="100"/>
      <c r="J155" s="100"/>
      <c r="K155" s="100"/>
      <c r="L155" s="100"/>
      <c r="M155" s="100"/>
      <c r="N155" s="100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</row>
    <row r="156" spans="1:64" ht="18.75">
      <c r="A156" s="69"/>
      <c r="B156" s="69"/>
      <c r="C156" s="74"/>
      <c r="D156" s="74"/>
      <c r="E156" s="74"/>
      <c r="F156" s="101"/>
      <c r="G156" s="101"/>
      <c r="H156" s="101"/>
      <c r="I156" s="100"/>
      <c r="J156" s="100"/>
      <c r="K156" s="100"/>
      <c r="L156" s="100"/>
      <c r="M156" s="100"/>
      <c r="N156" s="100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</row>
    <row r="157" spans="1:64" ht="18.75">
      <c r="A157" s="69"/>
      <c r="B157" s="69"/>
      <c r="C157" s="74"/>
      <c r="D157" s="74"/>
      <c r="E157" s="74"/>
      <c r="F157" s="101"/>
      <c r="G157" s="101"/>
      <c r="H157" s="101"/>
      <c r="I157" s="100"/>
      <c r="J157" s="100"/>
      <c r="K157" s="100"/>
      <c r="L157" s="100"/>
      <c r="M157" s="100"/>
      <c r="N157" s="100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</row>
    <row r="158" spans="1:64" ht="18.75">
      <c r="A158" s="69"/>
      <c r="B158" s="69"/>
      <c r="C158" s="74"/>
      <c r="D158" s="74"/>
      <c r="E158" s="74"/>
      <c r="F158" s="101"/>
      <c r="G158" s="101"/>
      <c r="H158" s="101"/>
      <c r="I158" s="100"/>
      <c r="J158" s="100"/>
      <c r="K158" s="100"/>
      <c r="L158" s="100"/>
      <c r="M158" s="100"/>
      <c r="N158" s="100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</row>
    <row r="159" spans="1:64" ht="18.75">
      <c r="A159" s="69"/>
      <c r="B159" s="69"/>
      <c r="C159" s="74"/>
      <c r="D159" s="74"/>
      <c r="E159" s="74"/>
      <c r="F159" s="101"/>
      <c r="G159" s="101"/>
      <c r="H159" s="101"/>
      <c r="I159" s="100"/>
      <c r="J159" s="100"/>
      <c r="K159" s="100"/>
      <c r="L159" s="100"/>
      <c r="M159" s="100"/>
      <c r="N159" s="100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</row>
    <row r="160" spans="1:64" ht="18.75">
      <c r="A160" s="69"/>
      <c r="B160" s="69"/>
      <c r="C160" s="74"/>
      <c r="D160" s="74"/>
      <c r="E160" s="74"/>
      <c r="F160" s="101"/>
      <c r="G160" s="101"/>
      <c r="H160" s="101"/>
      <c r="I160" s="100"/>
      <c r="J160" s="100"/>
      <c r="K160" s="100"/>
      <c r="L160" s="100"/>
      <c r="M160" s="100"/>
      <c r="N160" s="100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</row>
    <row r="161" spans="1:64" ht="18.75">
      <c r="A161" s="69"/>
      <c r="B161" s="69"/>
      <c r="C161" s="74"/>
      <c r="D161" s="74"/>
      <c r="E161" s="74"/>
      <c r="F161" s="101"/>
      <c r="G161" s="101"/>
      <c r="H161" s="101"/>
      <c r="I161" s="100"/>
      <c r="J161" s="100"/>
      <c r="K161" s="100"/>
      <c r="L161" s="100"/>
      <c r="M161" s="100"/>
      <c r="N161" s="100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</row>
    <row r="162" spans="1:64" ht="18.75">
      <c r="A162" s="69"/>
      <c r="B162" s="69"/>
      <c r="C162" s="74"/>
      <c r="D162" s="74"/>
      <c r="E162" s="74"/>
      <c r="F162" s="101"/>
      <c r="G162" s="101"/>
      <c r="H162" s="101"/>
      <c r="I162" s="100"/>
      <c r="J162" s="100"/>
      <c r="K162" s="100"/>
      <c r="L162" s="100"/>
      <c r="M162" s="100"/>
      <c r="N162" s="100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</row>
    <row r="163" spans="1:64" ht="18.75">
      <c r="A163" s="69"/>
      <c r="B163" s="69"/>
      <c r="C163" s="74"/>
      <c r="D163" s="74"/>
      <c r="E163" s="74"/>
      <c r="F163" s="101"/>
      <c r="G163" s="101"/>
      <c r="H163" s="101"/>
      <c r="I163" s="100"/>
      <c r="J163" s="100"/>
      <c r="K163" s="100"/>
      <c r="L163" s="100"/>
      <c r="M163" s="100"/>
      <c r="N163" s="100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</row>
    <row r="164" spans="1:64" ht="18.75">
      <c r="A164" s="69"/>
      <c r="B164" s="69"/>
      <c r="C164" s="74"/>
      <c r="D164" s="74"/>
      <c r="E164" s="74"/>
      <c r="F164" s="101"/>
      <c r="G164" s="101"/>
      <c r="H164" s="101"/>
      <c r="I164" s="100"/>
      <c r="J164" s="100"/>
      <c r="K164" s="100"/>
      <c r="L164" s="100"/>
      <c r="M164" s="100"/>
      <c r="N164" s="100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</row>
    <row r="165" spans="1:64" ht="18.75">
      <c r="A165" s="69"/>
      <c r="B165" s="69"/>
      <c r="C165" s="74"/>
      <c r="D165" s="74"/>
      <c r="E165" s="74"/>
      <c r="F165" s="101"/>
      <c r="G165" s="101"/>
      <c r="H165" s="101"/>
      <c r="I165" s="100"/>
      <c r="J165" s="100"/>
      <c r="K165" s="100"/>
      <c r="L165" s="100"/>
      <c r="M165" s="100"/>
      <c r="N165" s="100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</row>
    <row r="166" spans="1:64" ht="18.75">
      <c r="A166" s="69"/>
      <c r="B166" s="69"/>
      <c r="C166" s="74"/>
      <c r="D166" s="74"/>
      <c r="E166" s="74"/>
      <c r="F166" s="101"/>
      <c r="G166" s="101"/>
      <c r="H166" s="101"/>
      <c r="I166" s="100"/>
      <c r="J166" s="100"/>
      <c r="K166" s="100"/>
      <c r="L166" s="100"/>
      <c r="M166" s="100"/>
      <c r="N166" s="100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</row>
    <row r="167" spans="1:64" ht="18.75">
      <c r="A167" s="69"/>
      <c r="B167" s="69"/>
      <c r="C167" s="74"/>
      <c r="D167" s="74"/>
      <c r="E167" s="74"/>
      <c r="F167" s="101"/>
      <c r="G167" s="101"/>
      <c r="H167" s="101"/>
      <c r="I167" s="100"/>
      <c r="J167" s="100"/>
      <c r="K167" s="100"/>
      <c r="L167" s="100"/>
      <c r="M167" s="100"/>
      <c r="N167" s="100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</row>
    <row r="168" spans="1:64" ht="18.75">
      <c r="A168" s="69"/>
      <c r="B168" s="69"/>
      <c r="C168" s="74"/>
      <c r="D168" s="74"/>
      <c r="E168" s="74"/>
      <c r="F168" s="101"/>
      <c r="G168" s="101"/>
      <c r="H168" s="101"/>
      <c r="I168" s="100"/>
      <c r="J168" s="100"/>
      <c r="K168" s="100"/>
      <c r="L168" s="100"/>
      <c r="M168" s="100"/>
      <c r="N168" s="100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</row>
    <row r="169" spans="1:64" ht="18.75">
      <c r="A169" s="69"/>
      <c r="B169" s="69"/>
      <c r="C169" s="74"/>
      <c r="D169" s="74"/>
      <c r="E169" s="74"/>
      <c r="F169" s="101"/>
      <c r="G169" s="101"/>
      <c r="H169" s="101"/>
      <c r="I169" s="100"/>
      <c r="J169" s="100"/>
      <c r="K169" s="100"/>
      <c r="L169" s="100"/>
      <c r="M169" s="100"/>
      <c r="N169" s="100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</row>
    <row r="170" spans="1:64" ht="18.75">
      <c r="A170" s="69"/>
      <c r="B170" s="69"/>
      <c r="C170" s="74"/>
      <c r="D170" s="74"/>
      <c r="E170" s="74"/>
      <c r="F170" s="101"/>
      <c r="G170" s="101"/>
      <c r="H170" s="101"/>
      <c r="I170" s="100"/>
      <c r="J170" s="100"/>
      <c r="K170" s="100"/>
      <c r="L170" s="100"/>
      <c r="M170" s="100"/>
      <c r="N170" s="100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</row>
    <row r="171" spans="1:64" ht="18.75">
      <c r="A171" s="69"/>
      <c r="B171" s="69"/>
      <c r="C171" s="74"/>
      <c r="D171" s="74"/>
      <c r="E171" s="74"/>
      <c r="F171" s="101"/>
      <c r="G171" s="101"/>
      <c r="H171" s="101"/>
      <c r="I171" s="100"/>
      <c r="J171" s="100"/>
      <c r="K171" s="100"/>
      <c r="L171" s="100"/>
      <c r="M171" s="100"/>
      <c r="N171" s="100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</row>
    <row r="172" spans="1:64" ht="18.75">
      <c r="A172" s="69"/>
      <c r="B172" s="69"/>
      <c r="C172" s="74"/>
      <c r="D172" s="74"/>
      <c r="E172" s="74"/>
      <c r="F172" s="101"/>
      <c r="G172" s="101"/>
      <c r="H172" s="101"/>
      <c r="I172" s="100"/>
      <c r="J172" s="100"/>
      <c r="K172" s="100"/>
      <c r="L172" s="100"/>
      <c r="M172" s="100"/>
      <c r="N172" s="100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</row>
    <row r="173" spans="1:64" ht="18.75">
      <c r="A173" s="69"/>
      <c r="B173" s="69"/>
      <c r="C173" s="74"/>
      <c r="D173" s="74"/>
      <c r="E173" s="74"/>
      <c r="F173" s="101"/>
      <c r="G173" s="101"/>
      <c r="H173" s="101"/>
      <c r="I173" s="100"/>
      <c r="J173" s="100"/>
      <c r="K173" s="100"/>
      <c r="L173" s="100"/>
      <c r="M173" s="100"/>
      <c r="N173" s="100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</row>
    <row r="174" spans="1:64" ht="18.75">
      <c r="A174" s="69"/>
      <c r="B174" s="69"/>
      <c r="C174" s="74"/>
      <c r="D174" s="74"/>
      <c r="E174" s="74"/>
      <c r="F174" s="101"/>
      <c r="G174" s="101"/>
      <c r="H174" s="101"/>
      <c r="I174" s="100"/>
      <c r="J174" s="100"/>
      <c r="K174" s="100"/>
      <c r="L174" s="100"/>
      <c r="M174" s="100"/>
      <c r="N174" s="100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</row>
    <row r="175" spans="1:64" ht="18.75">
      <c r="A175" s="69"/>
      <c r="B175" s="69"/>
      <c r="C175" s="74"/>
      <c r="D175" s="74"/>
      <c r="E175" s="74"/>
      <c r="F175" s="101"/>
      <c r="G175" s="101"/>
      <c r="H175" s="101"/>
      <c r="I175" s="100"/>
      <c r="J175" s="100"/>
      <c r="K175" s="100"/>
      <c r="L175" s="100"/>
      <c r="M175" s="100"/>
      <c r="N175" s="100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</row>
    <row r="176" spans="1:64" ht="18.75">
      <c r="A176" s="69"/>
      <c r="B176" s="69"/>
      <c r="C176" s="74"/>
      <c r="D176" s="74"/>
      <c r="E176" s="74"/>
      <c r="F176" s="101"/>
      <c r="G176" s="101"/>
      <c r="H176" s="101"/>
      <c r="I176" s="100"/>
      <c r="J176" s="100"/>
      <c r="K176" s="100"/>
      <c r="L176" s="100"/>
      <c r="M176" s="100"/>
      <c r="N176" s="100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</row>
    <row r="177" spans="1:64" ht="18.75">
      <c r="A177" s="69"/>
      <c r="B177" s="69"/>
      <c r="C177" s="74"/>
      <c r="D177" s="74"/>
      <c r="E177" s="74"/>
      <c r="F177" s="101"/>
      <c r="G177" s="101"/>
      <c r="H177" s="101"/>
      <c r="I177" s="100"/>
      <c r="J177" s="100"/>
      <c r="K177" s="100"/>
      <c r="L177" s="100"/>
      <c r="M177" s="100"/>
      <c r="N177" s="100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</row>
    <row r="178" spans="1:64" ht="18.75">
      <c r="A178" s="69"/>
      <c r="B178" s="69"/>
      <c r="C178" s="74"/>
      <c r="D178" s="74"/>
      <c r="E178" s="74"/>
      <c r="F178" s="101"/>
      <c r="G178" s="101"/>
      <c r="H178" s="101"/>
      <c r="I178" s="100"/>
      <c r="J178" s="100"/>
      <c r="K178" s="100"/>
      <c r="L178" s="100"/>
      <c r="M178" s="100"/>
      <c r="N178" s="100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</row>
    <row r="179" spans="1:64" ht="18.75">
      <c r="A179" s="69"/>
      <c r="B179" s="69"/>
      <c r="C179" s="74"/>
      <c r="D179" s="74"/>
      <c r="E179" s="74"/>
      <c r="F179" s="101"/>
      <c r="G179" s="101"/>
      <c r="H179" s="101"/>
      <c r="I179" s="100"/>
      <c r="J179" s="100"/>
      <c r="K179" s="100"/>
      <c r="L179" s="100"/>
      <c r="M179" s="100"/>
      <c r="N179" s="100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</row>
    <row r="180" spans="1:64" ht="18.75">
      <c r="A180" s="69"/>
      <c r="B180" s="69"/>
      <c r="C180" s="74"/>
      <c r="D180" s="74"/>
      <c r="E180" s="74"/>
      <c r="F180" s="101"/>
      <c r="G180" s="101"/>
      <c r="H180" s="101"/>
      <c r="I180" s="100"/>
      <c r="J180" s="100"/>
      <c r="K180" s="100"/>
      <c r="L180" s="100"/>
      <c r="M180" s="100"/>
      <c r="N180" s="100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</row>
    <row r="181" spans="1:64" ht="18.75">
      <c r="A181" s="69"/>
      <c r="B181" s="69"/>
      <c r="C181" s="74"/>
      <c r="D181" s="74"/>
      <c r="E181" s="74"/>
      <c r="F181" s="101"/>
      <c r="G181" s="101"/>
      <c r="H181" s="101"/>
      <c r="I181" s="100"/>
      <c r="J181" s="100"/>
      <c r="K181" s="100"/>
      <c r="L181" s="100"/>
      <c r="M181" s="100"/>
      <c r="N181" s="100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</row>
    <row r="182" spans="1:64" ht="18.75">
      <c r="A182" s="69"/>
      <c r="B182" s="69"/>
      <c r="C182" s="74"/>
      <c r="D182" s="74"/>
      <c r="E182" s="74"/>
      <c r="F182" s="101"/>
      <c r="G182" s="101"/>
      <c r="H182" s="101"/>
      <c r="I182" s="100"/>
      <c r="J182" s="100"/>
      <c r="K182" s="100"/>
      <c r="L182" s="100"/>
      <c r="M182" s="100"/>
      <c r="N182" s="100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</row>
    <row r="183" spans="1:64" ht="18.75">
      <c r="A183" s="69"/>
      <c r="B183" s="69"/>
      <c r="C183" s="74"/>
      <c r="D183" s="74"/>
      <c r="E183" s="74"/>
      <c r="F183" s="101"/>
      <c r="G183" s="101"/>
      <c r="H183" s="101"/>
      <c r="I183" s="100"/>
      <c r="J183" s="100"/>
      <c r="K183" s="100"/>
      <c r="L183" s="100"/>
      <c r="M183" s="100"/>
      <c r="N183" s="100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spans="1:64" ht="18.75">
      <c r="A184" s="69"/>
      <c r="B184" s="69"/>
      <c r="C184" s="74"/>
      <c r="D184" s="74"/>
      <c r="E184" s="74"/>
      <c r="F184" s="101"/>
      <c r="G184" s="101"/>
      <c r="H184" s="101"/>
      <c r="I184" s="100"/>
      <c r="J184" s="100"/>
      <c r="K184" s="100"/>
      <c r="L184" s="100"/>
      <c r="M184" s="100"/>
      <c r="N184" s="100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</row>
    <row r="185" spans="1:64" ht="18.75">
      <c r="A185" s="69"/>
      <c r="B185" s="69"/>
      <c r="C185" s="74"/>
      <c r="D185" s="74"/>
      <c r="E185" s="74"/>
      <c r="F185" s="101"/>
      <c r="G185" s="101"/>
      <c r="H185" s="101"/>
      <c r="I185" s="100"/>
      <c r="J185" s="100"/>
      <c r="K185" s="100"/>
      <c r="L185" s="100"/>
      <c r="M185" s="100"/>
      <c r="N185" s="100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64" ht="18.75">
      <c r="A186" s="69"/>
      <c r="B186" s="69"/>
      <c r="C186" s="74"/>
      <c r="D186" s="74"/>
      <c r="E186" s="74"/>
      <c r="F186" s="101"/>
      <c r="G186" s="101"/>
      <c r="H186" s="101"/>
      <c r="I186" s="100"/>
      <c r="J186" s="100"/>
      <c r="K186" s="100"/>
      <c r="L186" s="100"/>
      <c r="M186" s="100"/>
      <c r="N186" s="100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</row>
    <row r="187" spans="1:64" ht="18.75">
      <c r="A187" s="69"/>
      <c r="B187" s="69"/>
      <c r="C187" s="74"/>
      <c r="D187" s="74"/>
      <c r="E187" s="74"/>
      <c r="F187" s="101"/>
      <c r="G187" s="101"/>
      <c r="H187" s="101"/>
      <c r="I187" s="100"/>
      <c r="J187" s="100"/>
      <c r="K187" s="100"/>
      <c r="L187" s="100"/>
      <c r="M187" s="100"/>
      <c r="N187" s="100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</row>
    <row r="188" spans="1:64" ht="18.75">
      <c r="A188" s="69"/>
      <c r="B188" s="69"/>
      <c r="C188" s="74"/>
      <c r="D188" s="74"/>
      <c r="E188" s="74"/>
      <c r="F188" s="101"/>
      <c r="G188" s="101"/>
      <c r="H188" s="101"/>
      <c r="I188" s="100"/>
      <c r="J188" s="100"/>
      <c r="K188" s="100"/>
      <c r="L188" s="100"/>
      <c r="M188" s="100"/>
      <c r="N188" s="100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</row>
    <row r="189" spans="1:64" ht="18.75">
      <c r="A189" s="69"/>
      <c r="B189" s="69"/>
      <c r="C189" s="74"/>
      <c r="D189" s="74"/>
      <c r="E189" s="74"/>
      <c r="F189" s="101"/>
      <c r="G189" s="101"/>
      <c r="H189" s="101"/>
      <c r="I189" s="100"/>
      <c r="J189" s="100"/>
      <c r="K189" s="100"/>
      <c r="L189" s="100"/>
      <c r="M189" s="100"/>
      <c r="N189" s="100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</row>
    <row r="190" spans="1:64" ht="18.75">
      <c r="A190" s="69"/>
      <c r="B190" s="69"/>
      <c r="C190" s="74"/>
      <c r="D190" s="74"/>
      <c r="E190" s="74"/>
      <c r="F190" s="101"/>
      <c r="G190" s="101"/>
      <c r="H190" s="101"/>
      <c r="I190" s="100"/>
      <c r="J190" s="100"/>
      <c r="K190" s="100"/>
      <c r="L190" s="100"/>
      <c r="M190" s="100"/>
      <c r="N190" s="100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64" ht="18.75">
      <c r="A191" s="69"/>
      <c r="B191" s="69"/>
      <c r="C191" s="74"/>
      <c r="D191" s="74"/>
      <c r="E191" s="74"/>
      <c r="F191" s="101"/>
      <c r="G191" s="101"/>
      <c r="H191" s="101"/>
      <c r="I191" s="100"/>
      <c r="J191" s="100"/>
      <c r="K191" s="100"/>
      <c r="L191" s="100"/>
      <c r="M191" s="100"/>
      <c r="N191" s="100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</row>
    <row r="192" spans="1:64" ht="18.75">
      <c r="A192" s="69"/>
      <c r="B192" s="69"/>
      <c r="C192" s="74"/>
      <c r="D192" s="74"/>
      <c r="E192" s="74"/>
      <c r="F192" s="101"/>
      <c r="G192" s="101"/>
      <c r="H192" s="101"/>
      <c r="I192" s="100"/>
      <c r="J192" s="100"/>
      <c r="K192" s="100"/>
      <c r="L192" s="100"/>
      <c r="M192" s="100"/>
      <c r="N192" s="100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64" ht="18.75">
      <c r="A193" s="69"/>
      <c r="B193" s="69"/>
      <c r="C193" s="74"/>
      <c r="D193" s="74"/>
      <c r="E193" s="74"/>
      <c r="F193" s="101"/>
      <c r="G193" s="101"/>
      <c r="H193" s="101"/>
      <c r="I193" s="100"/>
      <c r="J193" s="100"/>
      <c r="K193" s="100"/>
      <c r="L193" s="100"/>
      <c r="M193" s="100"/>
      <c r="N193" s="100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</row>
    <row r="194" spans="1:64" ht="18.75">
      <c r="A194" s="69"/>
      <c r="B194" s="69"/>
      <c r="C194" s="74"/>
      <c r="D194" s="74"/>
      <c r="E194" s="74"/>
      <c r="F194" s="101"/>
      <c r="G194" s="101"/>
      <c r="H194" s="101"/>
      <c r="I194" s="100"/>
      <c r="J194" s="100"/>
      <c r="K194" s="100"/>
      <c r="L194" s="100"/>
      <c r="M194" s="100"/>
      <c r="N194" s="100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64" ht="18.75">
      <c r="A195" s="69"/>
      <c r="B195" s="69"/>
      <c r="C195" s="74"/>
      <c r="D195" s="74"/>
      <c r="E195" s="74"/>
      <c r="F195" s="101"/>
      <c r="G195" s="101"/>
      <c r="H195" s="101"/>
      <c r="I195" s="100"/>
      <c r="J195" s="100"/>
      <c r="K195" s="100"/>
      <c r="L195" s="100"/>
      <c r="M195" s="100"/>
      <c r="N195" s="100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</row>
    <row r="196" spans="1:64" ht="18.75">
      <c r="A196" s="69"/>
      <c r="B196" s="69"/>
      <c r="C196" s="74"/>
      <c r="D196" s="74"/>
      <c r="E196" s="74"/>
      <c r="F196" s="101"/>
      <c r="G196" s="101"/>
      <c r="H196" s="101"/>
      <c r="I196" s="100"/>
      <c r="J196" s="100"/>
      <c r="K196" s="100"/>
      <c r="L196" s="100"/>
      <c r="M196" s="100"/>
      <c r="N196" s="100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</row>
    <row r="197" spans="1:64" ht="18.75">
      <c r="A197" s="69"/>
      <c r="B197" s="69"/>
      <c r="C197" s="74"/>
      <c r="D197" s="74"/>
      <c r="E197" s="74"/>
      <c r="F197" s="101"/>
      <c r="G197" s="101"/>
      <c r="H197" s="101"/>
      <c r="I197" s="100"/>
      <c r="J197" s="100"/>
      <c r="K197" s="100"/>
      <c r="L197" s="100"/>
      <c r="M197" s="100"/>
      <c r="N197" s="100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</row>
    <row r="198" spans="1:64" ht="18.75">
      <c r="A198" s="69"/>
      <c r="B198" s="69"/>
      <c r="C198" s="74"/>
      <c r="D198" s="74"/>
      <c r="E198" s="74"/>
      <c r="F198" s="101"/>
      <c r="G198" s="101"/>
      <c r="H198" s="101"/>
      <c r="I198" s="100"/>
      <c r="J198" s="100"/>
      <c r="K198" s="100"/>
      <c r="L198" s="100"/>
      <c r="M198" s="100"/>
      <c r="N198" s="100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</row>
    <row r="199" spans="1:64" ht="18.75">
      <c r="A199" s="69"/>
      <c r="B199" s="69"/>
      <c r="C199" s="74"/>
      <c r="D199" s="74"/>
      <c r="E199" s="74"/>
      <c r="F199" s="101"/>
      <c r="G199" s="101"/>
      <c r="H199" s="101"/>
      <c r="I199" s="100"/>
      <c r="J199" s="100"/>
      <c r="K199" s="100"/>
      <c r="L199" s="100"/>
      <c r="M199" s="100"/>
      <c r="N199" s="100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</row>
    <row r="200" spans="1:64" ht="18.75">
      <c r="A200" s="69"/>
      <c r="B200" s="69"/>
      <c r="C200" s="74"/>
      <c r="D200" s="74"/>
      <c r="E200" s="74"/>
      <c r="F200" s="101"/>
      <c r="G200" s="101"/>
      <c r="H200" s="101"/>
      <c r="I200" s="100"/>
      <c r="J200" s="100"/>
      <c r="K200" s="100"/>
      <c r="L200" s="100"/>
      <c r="M200" s="100"/>
      <c r="N200" s="100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64" ht="18.75">
      <c r="A201" s="69"/>
      <c r="B201" s="69"/>
      <c r="C201" s="74"/>
      <c r="D201" s="74"/>
      <c r="E201" s="74"/>
      <c r="F201" s="101"/>
      <c r="G201" s="101"/>
      <c r="H201" s="101"/>
      <c r="I201" s="100"/>
      <c r="J201" s="100"/>
      <c r="K201" s="100"/>
      <c r="L201" s="100"/>
      <c r="M201" s="100"/>
      <c r="N201" s="100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64" ht="18.75">
      <c r="A202" s="69"/>
      <c r="B202" s="69"/>
      <c r="C202" s="74"/>
      <c r="D202" s="74"/>
      <c r="E202" s="74"/>
      <c r="F202" s="101"/>
      <c r="G202" s="101"/>
      <c r="H202" s="101"/>
      <c r="I202" s="100"/>
      <c r="J202" s="100"/>
      <c r="K202" s="100"/>
      <c r="L202" s="100"/>
      <c r="M202" s="100"/>
      <c r="N202" s="100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64" ht="18.75">
      <c r="A203" s="69"/>
      <c r="B203" s="69"/>
      <c r="C203" s="74"/>
      <c r="D203" s="74"/>
      <c r="E203" s="74"/>
      <c r="F203" s="101"/>
      <c r="G203" s="101"/>
      <c r="H203" s="101"/>
      <c r="I203" s="100"/>
      <c r="J203" s="100"/>
      <c r="K203" s="100"/>
      <c r="L203" s="100"/>
      <c r="M203" s="100"/>
      <c r="N203" s="100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64" ht="18.75">
      <c r="A204" s="69"/>
      <c r="B204" s="69"/>
      <c r="C204" s="74"/>
      <c r="D204" s="74"/>
      <c r="E204" s="74"/>
      <c r="F204" s="101"/>
      <c r="G204" s="101"/>
      <c r="H204" s="101"/>
      <c r="I204" s="100"/>
      <c r="J204" s="100"/>
      <c r="K204" s="100"/>
      <c r="L204" s="100"/>
      <c r="M204" s="100"/>
      <c r="N204" s="100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64" ht="18.75">
      <c r="A205" s="69"/>
      <c r="B205" s="69"/>
      <c r="C205" s="74"/>
      <c r="D205" s="74"/>
      <c r="E205" s="74"/>
      <c r="F205" s="101"/>
      <c r="G205" s="101"/>
      <c r="H205" s="101"/>
      <c r="I205" s="100"/>
      <c r="J205" s="100"/>
      <c r="K205" s="100"/>
      <c r="L205" s="100"/>
      <c r="M205" s="100"/>
      <c r="N205" s="100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64" ht="18.75">
      <c r="A206" s="69"/>
      <c r="B206" s="69"/>
      <c r="C206" s="74"/>
      <c r="D206" s="74"/>
      <c r="E206" s="74"/>
      <c r="F206" s="101"/>
      <c r="G206" s="101"/>
      <c r="H206" s="101"/>
      <c r="I206" s="100"/>
      <c r="J206" s="100"/>
      <c r="K206" s="100"/>
      <c r="L206" s="100"/>
      <c r="M206" s="100"/>
      <c r="N206" s="100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64" ht="18.75">
      <c r="A207" s="69"/>
      <c r="B207" s="69"/>
      <c r="C207" s="74"/>
      <c r="D207" s="74"/>
      <c r="E207" s="74"/>
      <c r="F207" s="101"/>
      <c r="G207" s="101"/>
      <c r="H207" s="101"/>
      <c r="I207" s="100"/>
      <c r="J207" s="100"/>
      <c r="K207" s="100"/>
      <c r="L207" s="100"/>
      <c r="M207" s="100"/>
      <c r="N207" s="100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</row>
    <row r="208" spans="1:64" ht="18.75">
      <c r="A208" s="69"/>
      <c r="B208" s="69"/>
      <c r="C208" s="74"/>
      <c r="D208" s="74"/>
      <c r="E208" s="74"/>
      <c r="F208" s="101"/>
      <c r="G208" s="101"/>
      <c r="H208" s="101"/>
      <c r="I208" s="100"/>
      <c r="J208" s="100"/>
      <c r="K208" s="100"/>
      <c r="L208" s="100"/>
      <c r="M208" s="100"/>
      <c r="N208" s="100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64" ht="18.75">
      <c r="A209" s="69"/>
      <c r="B209" s="69"/>
      <c r="C209" s="74"/>
      <c r="D209" s="74"/>
      <c r="E209" s="74"/>
      <c r="F209" s="101"/>
      <c r="G209" s="101"/>
      <c r="H209" s="101"/>
      <c r="I209" s="100"/>
      <c r="J209" s="100"/>
      <c r="K209" s="100"/>
      <c r="L209" s="100"/>
      <c r="M209" s="100"/>
      <c r="N209" s="100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</row>
    <row r="210" spans="1:64" ht="18.75">
      <c r="A210" s="69"/>
      <c r="B210" s="69"/>
      <c r="C210" s="74"/>
      <c r="D210" s="74"/>
      <c r="E210" s="74"/>
      <c r="F210" s="101"/>
      <c r="G210" s="101"/>
      <c r="H210" s="101"/>
      <c r="I210" s="100"/>
      <c r="J210" s="100"/>
      <c r="K210" s="100"/>
      <c r="L210" s="100"/>
      <c r="M210" s="100"/>
      <c r="N210" s="100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64" ht="18.75">
      <c r="A211" s="69"/>
      <c r="B211" s="69"/>
      <c r="C211" s="74"/>
      <c r="D211" s="74"/>
      <c r="E211" s="74"/>
      <c r="F211" s="101"/>
      <c r="G211" s="101"/>
      <c r="H211" s="101"/>
      <c r="I211" s="100"/>
      <c r="J211" s="100"/>
      <c r="K211" s="100"/>
      <c r="L211" s="100"/>
      <c r="M211" s="100"/>
      <c r="N211" s="100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</row>
    <row r="212" spans="1:64" ht="18.75">
      <c r="A212" s="69"/>
      <c r="B212" s="69"/>
      <c r="C212" s="74"/>
      <c r="D212" s="74"/>
      <c r="E212" s="74"/>
      <c r="F212" s="101"/>
      <c r="G212" s="101"/>
      <c r="H212" s="101"/>
      <c r="I212" s="100"/>
      <c r="J212" s="100"/>
      <c r="K212" s="100"/>
      <c r="L212" s="100"/>
      <c r="M212" s="100"/>
      <c r="N212" s="100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64" ht="18.75">
      <c r="A213" s="69"/>
      <c r="B213" s="69"/>
      <c r="C213" s="74"/>
      <c r="D213" s="74"/>
      <c r="E213" s="74"/>
      <c r="F213" s="101"/>
      <c r="G213" s="101"/>
      <c r="H213" s="101"/>
      <c r="I213" s="100"/>
      <c r="J213" s="100"/>
      <c r="K213" s="100"/>
      <c r="L213" s="100"/>
      <c r="M213" s="100"/>
      <c r="N213" s="100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</row>
    <row r="214" spans="1:64" ht="18.75">
      <c r="A214" s="69"/>
      <c r="B214" s="69"/>
      <c r="C214" s="74"/>
      <c r="D214" s="74"/>
      <c r="E214" s="74"/>
      <c r="F214" s="101"/>
      <c r="G214" s="101"/>
      <c r="H214" s="101"/>
      <c r="I214" s="100"/>
      <c r="J214" s="100"/>
      <c r="K214" s="100"/>
      <c r="L214" s="100"/>
      <c r="M214" s="100"/>
      <c r="N214" s="100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64" ht="18.75">
      <c r="A215" s="69"/>
      <c r="B215" s="69"/>
      <c r="C215" s="74"/>
      <c r="D215" s="74"/>
      <c r="E215" s="74"/>
      <c r="F215" s="101"/>
      <c r="G215" s="101"/>
      <c r="H215" s="101"/>
      <c r="I215" s="100"/>
      <c r="J215" s="100"/>
      <c r="K215" s="100"/>
      <c r="L215" s="100"/>
      <c r="M215" s="100"/>
      <c r="N215" s="100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</row>
    <row r="216" spans="1:64" ht="18.75">
      <c r="A216" s="69"/>
      <c r="B216" s="69"/>
      <c r="C216" s="74"/>
      <c r="D216" s="74"/>
      <c r="E216" s="74"/>
      <c r="F216" s="101"/>
      <c r="G216" s="101"/>
      <c r="H216" s="101"/>
      <c r="I216" s="100"/>
      <c r="J216" s="100"/>
      <c r="K216" s="100"/>
      <c r="L216" s="100"/>
      <c r="M216" s="100"/>
      <c r="N216" s="100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64" ht="18.75">
      <c r="A217" s="69"/>
      <c r="B217" s="69"/>
      <c r="C217" s="74"/>
      <c r="D217" s="74"/>
      <c r="E217" s="74"/>
      <c r="F217" s="101"/>
      <c r="G217" s="101"/>
      <c r="H217" s="101"/>
      <c r="I217" s="100"/>
      <c r="J217" s="100"/>
      <c r="K217" s="100"/>
      <c r="L217" s="100"/>
      <c r="M217" s="100"/>
      <c r="N217" s="100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</row>
    <row r="218" spans="1:64" ht="18.75">
      <c r="A218" s="69"/>
      <c r="B218" s="69"/>
      <c r="C218" s="74"/>
      <c r="D218" s="74"/>
      <c r="E218" s="74"/>
      <c r="F218" s="101"/>
      <c r="G218" s="101"/>
      <c r="H218" s="101"/>
      <c r="I218" s="100"/>
      <c r="J218" s="100"/>
      <c r="K218" s="100"/>
      <c r="L218" s="100"/>
      <c r="M218" s="100"/>
      <c r="N218" s="100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</row>
    <row r="219" spans="1:64" ht="18.75">
      <c r="A219" s="69"/>
      <c r="B219" s="69"/>
      <c r="C219" s="74"/>
      <c r="D219" s="74"/>
      <c r="E219" s="74"/>
      <c r="F219" s="101"/>
      <c r="G219" s="101"/>
      <c r="H219" s="101"/>
      <c r="I219" s="100"/>
      <c r="J219" s="100"/>
      <c r="K219" s="100"/>
      <c r="L219" s="100"/>
      <c r="M219" s="100"/>
      <c r="N219" s="100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</row>
    <row r="220" spans="1:64" ht="18.75">
      <c r="A220" s="69"/>
      <c r="B220" s="69"/>
      <c r="C220" s="74"/>
      <c r="D220" s="74"/>
      <c r="E220" s="74"/>
      <c r="F220" s="101"/>
      <c r="G220" s="101"/>
      <c r="H220" s="101"/>
      <c r="I220" s="100"/>
      <c r="J220" s="100"/>
      <c r="K220" s="100"/>
      <c r="L220" s="100"/>
      <c r="M220" s="100"/>
      <c r="N220" s="100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</row>
    <row r="221" spans="1:64" ht="18.75">
      <c r="A221" s="69"/>
      <c r="B221" s="69"/>
      <c r="C221" s="74"/>
      <c r="D221" s="74"/>
      <c r="E221" s="74"/>
      <c r="F221" s="101"/>
      <c r="G221" s="101"/>
      <c r="H221" s="101"/>
      <c r="I221" s="100"/>
      <c r="J221" s="100"/>
      <c r="K221" s="100"/>
      <c r="L221" s="100"/>
      <c r="M221" s="100"/>
      <c r="N221" s="100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</row>
    <row r="222" spans="1:64" ht="18.75">
      <c r="A222" s="69"/>
      <c r="B222" s="69"/>
      <c r="C222" s="74"/>
      <c r="D222" s="74"/>
      <c r="E222" s="74"/>
      <c r="F222" s="101"/>
      <c r="G222" s="101"/>
      <c r="H222" s="101"/>
      <c r="I222" s="100"/>
      <c r="J222" s="100"/>
      <c r="K222" s="100"/>
      <c r="L222" s="100"/>
      <c r="M222" s="100"/>
      <c r="N222" s="100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64" ht="18.75">
      <c r="A223" s="69"/>
      <c r="B223" s="69"/>
      <c r="C223" s="74"/>
      <c r="D223" s="74"/>
      <c r="E223" s="74"/>
      <c r="F223" s="101"/>
      <c r="G223" s="101"/>
      <c r="H223" s="101"/>
      <c r="I223" s="100"/>
      <c r="J223" s="100"/>
      <c r="K223" s="100"/>
      <c r="L223" s="100"/>
      <c r="M223" s="100"/>
      <c r="N223" s="100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</row>
    <row r="224" spans="1:64" ht="18.75">
      <c r="A224" s="69"/>
      <c r="B224" s="69"/>
      <c r="C224" s="74"/>
      <c r="D224" s="74"/>
      <c r="E224" s="74"/>
      <c r="F224" s="101"/>
      <c r="G224" s="101"/>
      <c r="H224" s="101"/>
      <c r="I224" s="100"/>
      <c r="J224" s="100"/>
      <c r="K224" s="100"/>
      <c r="L224" s="100"/>
      <c r="M224" s="100"/>
      <c r="N224" s="100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</row>
    <row r="225" spans="1:64" ht="18.75">
      <c r="A225" s="69"/>
      <c r="B225" s="69"/>
      <c r="C225" s="74"/>
      <c r="D225" s="74"/>
      <c r="E225" s="74"/>
      <c r="F225" s="101"/>
      <c r="G225" s="101"/>
      <c r="H225" s="101"/>
      <c r="I225" s="100"/>
      <c r="J225" s="100"/>
      <c r="K225" s="100"/>
      <c r="L225" s="100"/>
      <c r="M225" s="100"/>
      <c r="N225" s="100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</row>
    <row r="226" spans="1:64" ht="18.75">
      <c r="A226" s="69"/>
      <c r="B226" s="69"/>
      <c r="C226" s="74"/>
      <c r="D226" s="74"/>
      <c r="E226" s="74"/>
      <c r="F226" s="101"/>
      <c r="G226" s="101"/>
      <c r="H226" s="101"/>
      <c r="I226" s="100"/>
      <c r="J226" s="100"/>
      <c r="K226" s="100"/>
      <c r="L226" s="100"/>
      <c r="M226" s="100"/>
      <c r="N226" s="100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</row>
    <row r="227" spans="1:64" ht="18.75">
      <c r="A227" s="69"/>
      <c r="B227" s="69"/>
      <c r="C227" s="74"/>
      <c r="D227" s="74"/>
      <c r="E227" s="74"/>
      <c r="F227" s="101"/>
      <c r="G227" s="101"/>
      <c r="H227" s="101"/>
      <c r="I227" s="100"/>
      <c r="J227" s="100"/>
      <c r="K227" s="100"/>
      <c r="L227" s="100"/>
      <c r="M227" s="100"/>
      <c r="N227" s="100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</row>
    <row r="228" spans="1:64" ht="18.75">
      <c r="A228" s="69"/>
      <c r="B228" s="69"/>
      <c r="C228" s="74"/>
      <c r="D228" s="74"/>
      <c r="E228" s="74"/>
      <c r="F228" s="101"/>
      <c r="G228" s="101"/>
      <c r="H228" s="101"/>
      <c r="I228" s="100"/>
      <c r="J228" s="100"/>
      <c r="K228" s="100"/>
      <c r="L228" s="100"/>
      <c r="M228" s="100"/>
      <c r="N228" s="100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64" ht="18.75">
      <c r="A229" s="69"/>
      <c r="B229" s="69"/>
      <c r="C229" s="74"/>
      <c r="D229" s="74"/>
      <c r="E229" s="74"/>
      <c r="F229" s="101"/>
      <c r="G229" s="101"/>
      <c r="H229" s="101"/>
      <c r="I229" s="100"/>
      <c r="J229" s="100"/>
      <c r="K229" s="100"/>
      <c r="L229" s="100"/>
      <c r="M229" s="100"/>
      <c r="N229" s="100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</row>
    <row r="230" spans="1:64" ht="18.75">
      <c r="A230" s="69"/>
      <c r="B230" s="69"/>
      <c r="C230" s="74"/>
      <c r="D230" s="74"/>
      <c r="E230" s="74"/>
      <c r="F230" s="101"/>
      <c r="G230" s="101"/>
      <c r="H230" s="101"/>
      <c r="I230" s="100"/>
      <c r="J230" s="100"/>
      <c r="K230" s="100"/>
      <c r="L230" s="100"/>
      <c r="M230" s="100"/>
      <c r="N230" s="100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</row>
    <row r="231" spans="1:64" ht="18.75">
      <c r="A231" s="69"/>
      <c r="B231" s="69"/>
      <c r="C231" s="74"/>
      <c r="D231" s="74"/>
      <c r="E231" s="74"/>
      <c r="F231" s="101"/>
      <c r="G231" s="101"/>
      <c r="H231" s="101"/>
      <c r="I231" s="100"/>
      <c r="J231" s="100"/>
      <c r="K231" s="100"/>
      <c r="L231" s="100"/>
      <c r="M231" s="100"/>
      <c r="N231" s="100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</row>
    <row r="232" spans="1:64" ht="18.75">
      <c r="A232" s="69"/>
      <c r="B232" s="69"/>
      <c r="C232" s="74"/>
      <c r="D232" s="74"/>
      <c r="E232" s="74"/>
      <c r="F232" s="101"/>
      <c r="G232" s="101"/>
      <c r="H232" s="101"/>
      <c r="I232" s="100"/>
      <c r="J232" s="100"/>
      <c r="K232" s="100"/>
      <c r="L232" s="100"/>
      <c r="M232" s="100"/>
      <c r="N232" s="100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</row>
    <row r="233" spans="1:64" ht="18.75">
      <c r="A233" s="69"/>
      <c r="B233" s="69"/>
      <c r="C233" s="74"/>
      <c r="D233" s="74"/>
      <c r="E233" s="74"/>
      <c r="F233" s="101"/>
      <c r="G233" s="101"/>
      <c r="H233" s="101"/>
      <c r="I233" s="100"/>
      <c r="J233" s="100"/>
      <c r="K233" s="100"/>
      <c r="L233" s="100"/>
      <c r="M233" s="100"/>
      <c r="N233" s="100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</row>
    <row r="234" spans="1:64" ht="18.75">
      <c r="A234" s="69"/>
      <c r="B234" s="69"/>
      <c r="C234" s="74"/>
      <c r="D234" s="74"/>
      <c r="E234" s="74"/>
      <c r="F234" s="101"/>
      <c r="G234" s="101"/>
      <c r="H234" s="101"/>
      <c r="I234" s="100"/>
      <c r="J234" s="100"/>
      <c r="K234" s="100"/>
      <c r="L234" s="100"/>
      <c r="M234" s="100"/>
      <c r="N234" s="100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</row>
    <row r="235" spans="1:64" ht="18.75">
      <c r="A235" s="69"/>
      <c r="B235" s="69"/>
      <c r="C235" s="74"/>
      <c r="D235" s="74"/>
      <c r="E235" s="74"/>
      <c r="F235" s="101"/>
      <c r="G235" s="101"/>
      <c r="H235" s="101"/>
      <c r="I235" s="100"/>
      <c r="J235" s="100"/>
      <c r="K235" s="100"/>
      <c r="L235" s="100"/>
      <c r="M235" s="100"/>
      <c r="N235" s="100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</row>
    <row r="236" spans="1:64" ht="18.75">
      <c r="A236" s="69"/>
      <c r="B236" s="69"/>
      <c r="C236" s="74"/>
      <c r="D236" s="74"/>
      <c r="E236" s="74"/>
      <c r="F236" s="101"/>
      <c r="G236" s="101"/>
      <c r="H236" s="101"/>
      <c r="I236" s="100"/>
      <c r="J236" s="100"/>
      <c r="K236" s="100"/>
      <c r="L236" s="100"/>
      <c r="M236" s="100"/>
      <c r="N236" s="100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</row>
    <row r="237" spans="1:64" ht="18.75">
      <c r="A237" s="69"/>
      <c r="B237" s="69"/>
      <c r="C237" s="74"/>
      <c r="D237" s="74"/>
      <c r="E237" s="74"/>
      <c r="F237" s="101"/>
      <c r="G237" s="101"/>
      <c r="H237" s="101"/>
      <c r="I237" s="100"/>
      <c r="J237" s="100"/>
      <c r="K237" s="100"/>
      <c r="L237" s="100"/>
      <c r="M237" s="100"/>
      <c r="N237" s="100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</row>
    <row r="238" spans="1:64" ht="18.75">
      <c r="A238" s="69"/>
      <c r="B238" s="69"/>
      <c r="C238" s="74"/>
      <c r="D238" s="74"/>
      <c r="E238" s="74"/>
      <c r="F238" s="101"/>
      <c r="G238" s="101"/>
      <c r="H238" s="101"/>
      <c r="I238" s="100"/>
      <c r="J238" s="100"/>
      <c r="K238" s="100"/>
      <c r="L238" s="100"/>
      <c r="M238" s="100"/>
      <c r="N238" s="100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</row>
    <row r="239" spans="1:64" ht="18.75">
      <c r="A239" s="69"/>
      <c r="B239" s="69"/>
      <c r="C239" s="74"/>
      <c r="D239" s="74"/>
      <c r="E239" s="74"/>
      <c r="F239" s="101"/>
      <c r="G239" s="101"/>
      <c r="H239" s="101"/>
      <c r="I239" s="100"/>
      <c r="J239" s="100"/>
      <c r="K239" s="100"/>
      <c r="L239" s="100"/>
      <c r="M239" s="100"/>
      <c r="N239" s="100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</row>
    <row r="240" spans="1:64" ht="18.75">
      <c r="A240" s="69"/>
      <c r="B240" s="69"/>
      <c r="C240" s="74"/>
      <c r="D240" s="74"/>
      <c r="E240" s="74"/>
      <c r="F240" s="101"/>
      <c r="G240" s="101"/>
      <c r="H240" s="101"/>
      <c r="I240" s="100"/>
      <c r="J240" s="100"/>
      <c r="K240" s="100"/>
      <c r="L240" s="100"/>
      <c r="M240" s="100"/>
      <c r="N240" s="100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</row>
    <row r="241" spans="1:64" ht="18.75">
      <c r="A241" s="69"/>
      <c r="B241" s="69"/>
      <c r="C241" s="74"/>
      <c r="D241" s="74"/>
      <c r="E241" s="74"/>
      <c r="F241" s="101"/>
      <c r="G241" s="101"/>
      <c r="H241" s="101"/>
      <c r="I241" s="100"/>
      <c r="J241" s="100"/>
      <c r="K241" s="100"/>
      <c r="L241" s="100"/>
      <c r="M241" s="100"/>
      <c r="N241" s="100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</row>
    <row r="242" spans="1:64" ht="18.75">
      <c r="A242" s="69"/>
      <c r="B242" s="69"/>
      <c r="C242" s="74"/>
      <c r="D242" s="74"/>
      <c r="E242" s="74"/>
      <c r="F242" s="101"/>
      <c r="G242" s="101"/>
      <c r="H242" s="101"/>
      <c r="I242" s="100"/>
      <c r="J242" s="100"/>
      <c r="K242" s="100"/>
      <c r="L242" s="100"/>
      <c r="M242" s="100"/>
      <c r="N242" s="100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</row>
    <row r="243" spans="1:64" ht="18.75">
      <c r="A243" s="69"/>
      <c r="B243" s="69"/>
      <c r="C243" s="74"/>
      <c r="D243" s="74"/>
      <c r="E243" s="74"/>
      <c r="F243" s="101"/>
      <c r="G243" s="101"/>
      <c r="H243" s="101"/>
      <c r="I243" s="100"/>
      <c r="J243" s="100"/>
      <c r="K243" s="100"/>
      <c r="L243" s="100"/>
      <c r="M243" s="100"/>
      <c r="N243" s="100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</row>
    <row r="244" spans="1:64" ht="18.75">
      <c r="A244" s="69"/>
      <c r="B244" s="69"/>
      <c r="C244" s="74"/>
      <c r="D244" s="74"/>
      <c r="E244" s="74"/>
      <c r="F244" s="101"/>
      <c r="G244" s="101"/>
      <c r="H244" s="101"/>
      <c r="I244" s="100"/>
      <c r="J244" s="100"/>
      <c r="K244" s="100"/>
      <c r="L244" s="100"/>
      <c r="M244" s="100"/>
      <c r="N244" s="100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</row>
    <row r="245" spans="1:64" ht="18.75">
      <c r="A245" s="69"/>
      <c r="B245" s="69"/>
      <c r="C245" s="74"/>
      <c r="D245" s="74"/>
      <c r="E245" s="74"/>
      <c r="F245" s="101"/>
      <c r="G245" s="101"/>
      <c r="H245" s="101"/>
      <c r="I245" s="100"/>
      <c r="J245" s="100"/>
      <c r="K245" s="100"/>
      <c r="L245" s="100"/>
      <c r="M245" s="100"/>
      <c r="N245" s="100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</row>
    <row r="246" spans="1:64" ht="18.75">
      <c r="A246" s="69"/>
      <c r="B246" s="69"/>
      <c r="C246" s="74"/>
      <c r="D246" s="74"/>
      <c r="E246" s="74"/>
      <c r="F246" s="101"/>
      <c r="G246" s="101"/>
      <c r="H246" s="101"/>
      <c r="I246" s="100"/>
      <c r="J246" s="100"/>
      <c r="K246" s="100"/>
      <c r="L246" s="100"/>
      <c r="M246" s="100"/>
      <c r="N246" s="100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</row>
    <row r="247" spans="1:64" ht="18.75">
      <c r="A247" s="69"/>
      <c r="B247" s="69"/>
      <c r="C247" s="74"/>
      <c r="D247" s="74"/>
      <c r="E247" s="74"/>
      <c r="F247" s="101"/>
      <c r="G247" s="101"/>
      <c r="H247" s="101"/>
      <c r="I247" s="100"/>
      <c r="J247" s="100"/>
      <c r="K247" s="100"/>
      <c r="L247" s="100"/>
      <c r="M247" s="100"/>
      <c r="N247" s="100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</row>
    <row r="248" spans="1:64" ht="18.75">
      <c r="A248" s="69"/>
      <c r="B248" s="69"/>
      <c r="C248" s="74"/>
      <c r="D248" s="74"/>
      <c r="E248" s="74"/>
      <c r="F248" s="101"/>
      <c r="G248" s="101"/>
      <c r="H248" s="101"/>
      <c r="I248" s="100"/>
      <c r="J248" s="100"/>
      <c r="K248" s="100"/>
      <c r="L248" s="100"/>
      <c r="M248" s="100"/>
      <c r="N248" s="100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</row>
    <row r="249" spans="1:64" ht="18.75">
      <c r="A249" s="69"/>
      <c r="B249" s="69"/>
      <c r="C249" s="74"/>
      <c r="D249" s="74"/>
      <c r="E249" s="74"/>
      <c r="F249" s="101"/>
      <c r="G249" s="101"/>
      <c r="H249" s="101"/>
      <c r="I249" s="100"/>
      <c r="J249" s="100"/>
      <c r="K249" s="100"/>
      <c r="L249" s="100"/>
      <c r="M249" s="100"/>
      <c r="N249" s="100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</row>
    <row r="250" spans="1:64" ht="18.75">
      <c r="A250" s="69"/>
      <c r="B250" s="69"/>
      <c r="C250" s="74"/>
      <c r="D250" s="74"/>
      <c r="E250" s="74"/>
      <c r="F250" s="101"/>
      <c r="G250" s="101"/>
      <c r="H250" s="101"/>
      <c r="I250" s="100"/>
      <c r="J250" s="100"/>
      <c r="K250" s="100"/>
      <c r="L250" s="100"/>
      <c r="M250" s="100"/>
      <c r="N250" s="100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</row>
    <row r="251" spans="1:64" ht="18.75">
      <c r="A251" s="69"/>
      <c r="B251" s="69"/>
      <c r="C251" s="74"/>
      <c r="D251" s="74"/>
      <c r="E251" s="74"/>
      <c r="F251" s="101"/>
      <c r="G251" s="101"/>
      <c r="H251" s="101"/>
      <c r="I251" s="100"/>
      <c r="J251" s="100"/>
      <c r="K251" s="100"/>
      <c r="L251" s="100"/>
      <c r="M251" s="100"/>
      <c r="N251" s="100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</row>
    <row r="252" spans="1:64" ht="18.75">
      <c r="A252" s="69"/>
      <c r="B252" s="69"/>
      <c r="C252" s="74"/>
      <c r="D252" s="74"/>
      <c r="E252" s="74"/>
      <c r="F252" s="101"/>
      <c r="G252" s="101"/>
      <c r="H252" s="101"/>
      <c r="I252" s="100"/>
      <c r="J252" s="100"/>
      <c r="K252" s="100"/>
      <c r="L252" s="100"/>
      <c r="M252" s="100"/>
      <c r="N252" s="100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</row>
    <row r="253" spans="1:64" ht="18.75">
      <c r="A253" s="69"/>
      <c r="B253" s="69"/>
      <c r="C253" s="74"/>
      <c r="D253" s="74"/>
      <c r="E253" s="74"/>
      <c r="F253" s="101"/>
      <c r="G253" s="101"/>
      <c r="H253" s="101"/>
      <c r="I253" s="100"/>
      <c r="J253" s="100"/>
      <c r="K253" s="100"/>
      <c r="L253" s="100"/>
      <c r="M253" s="100"/>
      <c r="N253" s="100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</row>
    <row r="254" spans="1:64" ht="18.75">
      <c r="A254" s="69"/>
      <c r="B254" s="69"/>
      <c r="C254" s="74"/>
      <c r="D254" s="74"/>
      <c r="E254" s="74"/>
      <c r="F254" s="101"/>
      <c r="G254" s="101"/>
      <c r="H254" s="101"/>
      <c r="I254" s="100"/>
      <c r="J254" s="100"/>
      <c r="K254" s="100"/>
      <c r="L254" s="100"/>
      <c r="M254" s="100"/>
      <c r="N254" s="100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</row>
    <row r="255" spans="1:64" ht="18.75">
      <c r="A255" s="69"/>
      <c r="B255" s="69"/>
      <c r="C255" s="74"/>
      <c r="D255" s="74"/>
      <c r="E255" s="74"/>
      <c r="F255" s="101"/>
      <c r="G255" s="101"/>
      <c r="H255" s="101"/>
      <c r="I255" s="100"/>
      <c r="J255" s="100"/>
      <c r="K255" s="100"/>
      <c r="L255" s="100"/>
      <c r="M255" s="100"/>
      <c r="N255" s="100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</row>
    <row r="256" spans="1:64" ht="18.75">
      <c r="A256" s="69"/>
      <c r="B256" s="69"/>
      <c r="C256" s="74"/>
      <c r="D256" s="74"/>
      <c r="E256" s="74"/>
      <c r="F256" s="101"/>
      <c r="G256" s="101"/>
      <c r="H256" s="101"/>
      <c r="I256" s="100"/>
      <c r="J256" s="100"/>
      <c r="K256" s="100"/>
      <c r="L256" s="100"/>
      <c r="M256" s="100"/>
      <c r="N256" s="100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</row>
    <row r="257" spans="1:64" ht="18.75">
      <c r="A257" s="69"/>
      <c r="B257" s="69"/>
      <c r="C257" s="74"/>
      <c r="D257" s="74"/>
      <c r="E257" s="74"/>
      <c r="F257" s="101"/>
      <c r="G257" s="101"/>
      <c r="H257" s="101"/>
      <c r="I257" s="100"/>
      <c r="J257" s="100"/>
      <c r="K257" s="100"/>
      <c r="L257" s="100"/>
      <c r="M257" s="100"/>
      <c r="N257" s="100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</row>
    <row r="258" spans="1:64" ht="18.75">
      <c r="A258" s="69"/>
      <c r="B258" s="69"/>
      <c r="C258" s="74"/>
      <c r="D258" s="74"/>
      <c r="E258" s="74"/>
      <c r="F258" s="101"/>
      <c r="G258" s="101"/>
      <c r="H258" s="101"/>
      <c r="I258" s="100"/>
      <c r="J258" s="100"/>
      <c r="K258" s="100"/>
      <c r="L258" s="100"/>
      <c r="M258" s="100"/>
      <c r="N258" s="100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</row>
    <row r="259" spans="1:64" ht="18.75">
      <c r="A259" s="69"/>
      <c r="B259" s="69"/>
      <c r="C259" s="74"/>
      <c r="D259" s="74"/>
      <c r="E259" s="74"/>
      <c r="F259" s="101"/>
      <c r="G259" s="101"/>
      <c r="H259" s="101"/>
      <c r="I259" s="100"/>
      <c r="J259" s="100"/>
      <c r="K259" s="100"/>
      <c r="L259" s="100"/>
      <c r="M259" s="100"/>
      <c r="N259" s="100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</row>
    <row r="260" spans="1:64" ht="18.75">
      <c r="A260" s="69"/>
      <c r="B260" s="69"/>
      <c r="C260" s="74"/>
      <c r="D260" s="74"/>
      <c r="E260" s="74"/>
      <c r="F260" s="101"/>
      <c r="G260" s="101"/>
      <c r="H260" s="101"/>
      <c r="I260" s="100"/>
      <c r="J260" s="100"/>
      <c r="K260" s="100"/>
      <c r="L260" s="100"/>
      <c r="M260" s="100"/>
      <c r="N260" s="100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</row>
    <row r="261" spans="1:64" ht="18.75">
      <c r="A261" s="69"/>
      <c r="B261" s="69"/>
      <c r="C261" s="74"/>
      <c r="D261" s="74"/>
      <c r="E261" s="74"/>
      <c r="F261" s="101"/>
      <c r="G261" s="101"/>
      <c r="H261" s="101"/>
      <c r="I261" s="100"/>
      <c r="J261" s="100"/>
      <c r="K261" s="100"/>
      <c r="L261" s="100"/>
      <c r="M261" s="100"/>
      <c r="N261" s="100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</row>
    <row r="262" spans="1:64" ht="18.75">
      <c r="A262" s="69"/>
      <c r="B262" s="69"/>
      <c r="C262" s="74"/>
      <c r="D262" s="74"/>
      <c r="E262" s="74"/>
      <c r="F262" s="101"/>
      <c r="G262" s="101"/>
      <c r="H262" s="101"/>
      <c r="I262" s="100"/>
      <c r="J262" s="100"/>
      <c r="K262" s="100"/>
      <c r="L262" s="100"/>
      <c r="M262" s="100"/>
      <c r="N262" s="100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</row>
    <row r="263" spans="1:64" ht="18.75">
      <c r="A263" s="69"/>
      <c r="B263" s="69"/>
      <c r="C263" s="74"/>
      <c r="D263" s="74"/>
      <c r="E263" s="74"/>
      <c r="F263" s="101"/>
      <c r="G263" s="101"/>
      <c r="H263" s="101"/>
      <c r="I263" s="100"/>
      <c r="J263" s="100"/>
      <c r="K263" s="100"/>
      <c r="L263" s="100"/>
      <c r="M263" s="100"/>
      <c r="N263" s="100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</row>
    <row r="264" spans="1:64" ht="18.75">
      <c r="A264" s="69"/>
      <c r="B264" s="69"/>
      <c r="C264" s="74"/>
      <c r="D264" s="74"/>
      <c r="E264" s="74"/>
      <c r="F264" s="101"/>
      <c r="G264" s="101"/>
      <c r="H264" s="101"/>
      <c r="I264" s="100"/>
      <c r="J264" s="100"/>
      <c r="K264" s="100"/>
      <c r="L264" s="100"/>
      <c r="M264" s="100"/>
      <c r="N264" s="100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</row>
    <row r="265" spans="1:64" ht="18.75">
      <c r="A265" s="69"/>
      <c r="B265" s="69"/>
      <c r="C265" s="74"/>
      <c r="D265" s="74"/>
      <c r="E265" s="74"/>
      <c r="F265" s="101"/>
      <c r="G265" s="101"/>
      <c r="H265" s="101"/>
      <c r="I265" s="100"/>
      <c r="J265" s="100"/>
      <c r="K265" s="100"/>
      <c r="L265" s="100"/>
      <c r="M265" s="100"/>
      <c r="N265" s="100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</row>
    <row r="266" spans="1:64" ht="18.75">
      <c r="A266" s="69"/>
      <c r="B266" s="69"/>
      <c r="C266" s="74"/>
      <c r="D266" s="74"/>
      <c r="E266" s="74"/>
      <c r="F266" s="101"/>
      <c r="G266" s="101"/>
      <c r="H266" s="101"/>
      <c r="I266" s="100"/>
      <c r="J266" s="100"/>
      <c r="K266" s="100"/>
      <c r="L266" s="100"/>
      <c r="M266" s="100"/>
      <c r="N266" s="100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</row>
    <row r="267" spans="1:64" ht="18.75">
      <c r="A267" s="69"/>
      <c r="B267" s="69"/>
      <c r="C267" s="74"/>
      <c r="D267" s="74"/>
      <c r="E267" s="74"/>
      <c r="F267" s="101"/>
      <c r="G267" s="101"/>
      <c r="H267" s="101"/>
      <c r="I267" s="100"/>
      <c r="J267" s="100"/>
      <c r="K267" s="100"/>
      <c r="L267" s="100"/>
      <c r="M267" s="100"/>
      <c r="N267" s="100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</row>
    <row r="268" spans="1:64" ht="18.75">
      <c r="A268" s="69"/>
      <c r="B268" s="69"/>
      <c r="C268" s="74"/>
      <c r="D268" s="74"/>
      <c r="E268" s="74"/>
      <c r="F268" s="101"/>
      <c r="G268" s="101"/>
      <c r="H268" s="101"/>
      <c r="I268" s="100"/>
      <c r="J268" s="100"/>
      <c r="K268" s="100"/>
      <c r="L268" s="100"/>
      <c r="M268" s="100"/>
      <c r="N268" s="100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</row>
    <row r="269" spans="1:64" ht="18.75">
      <c r="A269" s="69"/>
      <c r="B269" s="69"/>
      <c r="C269" s="74"/>
      <c r="D269" s="74"/>
      <c r="E269" s="74"/>
      <c r="F269" s="101"/>
      <c r="G269" s="101"/>
      <c r="H269" s="101"/>
      <c r="I269" s="100"/>
      <c r="J269" s="100"/>
      <c r="K269" s="100"/>
      <c r="L269" s="100"/>
      <c r="M269" s="100"/>
      <c r="N269" s="100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</row>
    <row r="270" spans="1:64" ht="18.75">
      <c r="A270" s="69"/>
      <c r="B270" s="69"/>
      <c r="C270" s="74"/>
      <c r="D270" s="74"/>
      <c r="E270" s="74"/>
      <c r="F270" s="101"/>
      <c r="G270" s="101"/>
      <c r="H270" s="101"/>
      <c r="I270" s="100"/>
      <c r="J270" s="100"/>
      <c r="K270" s="100"/>
      <c r="L270" s="100"/>
      <c r="M270" s="100"/>
      <c r="N270" s="100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</row>
    <row r="271" spans="1:64" ht="18.75">
      <c r="A271" s="69"/>
      <c r="B271" s="69"/>
      <c r="C271" s="74"/>
      <c r="D271" s="74"/>
      <c r="E271" s="74"/>
      <c r="F271" s="101"/>
      <c r="G271" s="101"/>
      <c r="H271" s="101"/>
      <c r="I271" s="100"/>
      <c r="J271" s="100"/>
      <c r="K271" s="100"/>
      <c r="L271" s="100"/>
      <c r="M271" s="100"/>
      <c r="N271" s="100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</row>
    <row r="272" spans="1:64" ht="18.75">
      <c r="A272" s="69"/>
      <c r="B272" s="69"/>
      <c r="C272" s="74"/>
      <c r="D272" s="74"/>
      <c r="E272" s="74"/>
      <c r="F272" s="101"/>
      <c r="G272" s="101"/>
      <c r="H272" s="101"/>
      <c r="I272" s="100"/>
      <c r="J272" s="100"/>
      <c r="K272" s="100"/>
      <c r="L272" s="100"/>
      <c r="M272" s="100"/>
      <c r="N272" s="100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</row>
    <row r="273" spans="1:64" ht="18.75">
      <c r="A273" s="69"/>
      <c r="B273" s="69"/>
      <c r="C273" s="74"/>
      <c r="D273" s="74"/>
      <c r="E273" s="74"/>
      <c r="F273" s="101"/>
      <c r="G273" s="101"/>
      <c r="H273" s="101"/>
      <c r="I273" s="100"/>
      <c r="J273" s="100"/>
      <c r="K273" s="100"/>
      <c r="L273" s="100"/>
      <c r="M273" s="100"/>
      <c r="N273" s="100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</row>
    <row r="274" spans="1:64" ht="18.75">
      <c r="A274" s="69"/>
      <c r="B274" s="69"/>
      <c r="C274" s="74"/>
      <c r="D274" s="74"/>
      <c r="E274" s="74"/>
      <c r="F274" s="101"/>
      <c r="G274" s="101"/>
      <c r="H274" s="101"/>
      <c r="I274" s="100"/>
      <c r="J274" s="100"/>
      <c r="K274" s="100"/>
      <c r="L274" s="100"/>
      <c r="M274" s="100"/>
      <c r="N274" s="100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</row>
    <row r="275" spans="1:64" ht="18.75">
      <c r="A275" s="69"/>
      <c r="B275" s="69"/>
      <c r="C275" s="74"/>
      <c r="D275" s="74"/>
      <c r="E275" s="74"/>
      <c r="F275" s="101"/>
      <c r="G275" s="101"/>
      <c r="H275" s="101"/>
      <c r="I275" s="100"/>
      <c r="J275" s="100"/>
      <c r="K275" s="100"/>
      <c r="L275" s="100"/>
      <c r="M275" s="100"/>
      <c r="N275" s="100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</row>
    <row r="276" spans="1:64" ht="18.75">
      <c r="A276" s="69"/>
      <c r="B276" s="69"/>
      <c r="C276" s="74"/>
      <c r="D276" s="74"/>
      <c r="E276" s="74"/>
      <c r="F276" s="101"/>
      <c r="G276" s="101"/>
      <c r="H276" s="101"/>
      <c r="I276" s="100"/>
      <c r="J276" s="100"/>
      <c r="K276" s="100"/>
      <c r="L276" s="100"/>
      <c r="M276" s="100"/>
      <c r="N276" s="100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</row>
    <row r="277" spans="1:64" ht="18.75">
      <c r="A277" s="69"/>
      <c r="B277" s="69"/>
      <c r="C277" s="74"/>
      <c r="D277" s="74"/>
      <c r="E277" s="74"/>
      <c r="F277" s="101"/>
      <c r="G277" s="101"/>
      <c r="H277" s="101"/>
      <c r="I277" s="100"/>
      <c r="J277" s="100"/>
      <c r="K277" s="100"/>
      <c r="L277" s="100"/>
      <c r="M277" s="100"/>
      <c r="N277" s="100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</row>
    <row r="278" spans="1:64" ht="18.75">
      <c r="A278" s="69"/>
      <c r="B278" s="69"/>
      <c r="C278" s="74"/>
      <c r="D278" s="74"/>
      <c r="E278" s="74"/>
      <c r="F278" s="101"/>
      <c r="G278" s="101"/>
      <c r="H278" s="101"/>
      <c r="I278" s="100"/>
      <c r="J278" s="100"/>
      <c r="K278" s="100"/>
      <c r="L278" s="100"/>
      <c r="M278" s="100"/>
      <c r="N278" s="100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</row>
    <row r="279" spans="1:64" ht="18.75">
      <c r="A279" s="69"/>
      <c r="B279" s="69"/>
      <c r="C279" s="74"/>
      <c r="D279" s="74"/>
      <c r="E279" s="74"/>
      <c r="F279" s="101"/>
      <c r="G279" s="101"/>
      <c r="H279" s="101"/>
      <c r="I279" s="100"/>
      <c r="J279" s="100"/>
      <c r="K279" s="100"/>
      <c r="L279" s="100"/>
      <c r="M279" s="100"/>
      <c r="N279" s="100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</row>
    <row r="280" spans="1:64" ht="18.75">
      <c r="A280" s="69"/>
      <c r="B280" s="69"/>
      <c r="C280" s="74"/>
      <c r="D280" s="74"/>
      <c r="E280" s="74"/>
      <c r="F280" s="101"/>
      <c r="G280" s="101"/>
      <c r="H280" s="101"/>
      <c r="I280" s="100"/>
      <c r="J280" s="100"/>
      <c r="K280" s="100"/>
      <c r="L280" s="100"/>
      <c r="M280" s="100"/>
      <c r="N280" s="100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</row>
    <row r="281" spans="1:64" ht="18.75">
      <c r="A281" s="69"/>
      <c r="B281" s="69"/>
      <c r="C281" s="74"/>
      <c r="D281" s="74"/>
      <c r="E281" s="74"/>
      <c r="F281" s="101"/>
      <c r="G281" s="101"/>
      <c r="H281" s="101"/>
      <c r="I281" s="100"/>
      <c r="J281" s="100"/>
      <c r="K281" s="100"/>
      <c r="L281" s="100"/>
      <c r="M281" s="100"/>
      <c r="N281" s="100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</row>
    <row r="282" spans="1:64" ht="18.75">
      <c r="A282" s="69"/>
      <c r="B282" s="69"/>
      <c r="C282" s="74"/>
      <c r="D282" s="74"/>
      <c r="E282" s="74"/>
      <c r="F282" s="101"/>
      <c r="G282" s="101"/>
      <c r="H282" s="101"/>
      <c r="I282" s="100"/>
      <c r="J282" s="100"/>
      <c r="K282" s="100"/>
      <c r="L282" s="100"/>
      <c r="M282" s="100"/>
      <c r="N282" s="100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</row>
    <row r="283" spans="1:64" ht="18.75">
      <c r="A283" s="69"/>
      <c r="B283" s="69"/>
      <c r="C283" s="74"/>
      <c r="D283" s="74"/>
      <c r="E283" s="74"/>
      <c r="F283" s="101"/>
      <c r="G283" s="101"/>
      <c r="H283" s="101"/>
      <c r="I283" s="100"/>
      <c r="J283" s="100"/>
      <c r="K283" s="100"/>
      <c r="L283" s="100"/>
      <c r="M283" s="100"/>
      <c r="N283" s="100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</row>
    <row r="284" spans="1:64" ht="18.75">
      <c r="A284" s="69"/>
      <c r="B284" s="69"/>
      <c r="C284" s="74"/>
      <c r="D284" s="74"/>
      <c r="E284" s="74"/>
      <c r="F284" s="101"/>
      <c r="G284" s="101"/>
      <c r="H284" s="101"/>
      <c r="I284" s="100"/>
      <c r="J284" s="100"/>
      <c r="K284" s="100"/>
      <c r="L284" s="100"/>
      <c r="M284" s="100"/>
      <c r="N284" s="100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</row>
    <row r="285" spans="1:64" ht="18.75">
      <c r="A285" s="69"/>
      <c r="B285" s="69"/>
      <c r="C285" s="74"/>
      <c r="D285" s="74"/>
      <c r="E285" s="74"/>
      <c r="F285" s="101"/>
      <c r="G285" s="101"/>
      <c r="H285" s="101"/>
      <c r="I285" s="100"/>
      <c r="J285" s="100"/>
      <c r="K285" s="100"/>
      <c r="L285" s="100"/>
      <c r="M285" s="100"/>
      <c r="N285" s="100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</row>
    <row r="286" spans="1:64" ht="18.75">
      <c r="A286" s="69"/>
      <c r="B286" s="69"/>
      <c r="C286" s="74"/>
      <c r="D286" s="74"/>
      <c r="E286" s="74"/>
      <c r="F286" s="101"/>
      <c r="G286" s="101"/>
      <c r="H286" s="101"/>
      <c r="I286" s="100"/>
      <c r="J286" s="100"/>
      <c r="K286" s="100"/>
      <c r="L286" s="100"/>
      <c r="M286" s="100"/>
      <c r="N286" s="100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</row>
    <row r="287" spans="1:64" ht="18.75">
      <c r="A287" s="69"/>
      <c r="B287" s="69"/>
      <c r="C287" s="74"/>
      <c r="D287" s="74"/>
      <c r="E287" s="74"/>
      <c r="F287" s="101"/>
      <c r="G287" s="101"/>
      <c r="H287" s="101"/>
      <c r="I287" s="100"/>
      <c r="J287" s="100"/>
      <c r="K287" s="100"/>
      <c r="L287" s="100"/>
      <c r="M287" s="100"/>
      <c r="N287" s="100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</row>
    <row r="288" spans="1:64" ht="18.75">
      <c r="A288" s="69"/>
      <c r="B288" s="69"/>
      <c r="C288" s="74"/>
      <c r="D288" s="74"/>
      <c r="E288" s="74"/>
      <c r="F288" s="101"/>
      <c r="G288" s="101"/>
      <c r="H288" s="101"/>
      <c r="I288" s="100"/>
      <c r="J288" s="100"/>
      <c r="K288" s="100"/>
      <c r="L288" s="100"/>
      <c r="M288" s="100"/>
      <c r="N288" s="100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</row>
    <row r="289" spans="1:64" ht="18.75">
      <c r="A289" s="69"/>
      <c r="B289" s="69"/>
      <c r="C289" s="74"/>
      <c r="D289" s="74"/>
      <c r="E289" s="74"/>
      <c r="F289" s="101"/>
      <c r="G289" s="101"/>
      <c r="H289" s="101"/>
      <c r="I289" s="100"/>
      <c r="J289" s="100"/>
      <c r="K289" s="100"/>
      <c r="L289" s="100"/>
      <c r="M289" s="100"/>
      <c r="N289" s="100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</row>
    <row r="290" spans="1:64" ht="18.75">
      <c r="A290" s="69"/>
      <c r="B290" s="69"/>
      <c r="C290" s="74"/>
      <c r="D290" s="74"/>
      <c r="E290" s="74"/>
      <c r="F290" s="101"/>
      <c r="G290" s="101"/>
      <c r="H290" s="101"/>
      <c r="I290" s="100"/>
      <c r="J290" s="100"/>
      <c r="K290" s="100"/>
      <c r="L290" s="100"/>
      <c r="M290" s="100"/>
      <c r="N290" s="100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</row>
    <row r="291" spans="1:64" ht="18.75">
      <c r="A291" s="69"/>
      <c r="B291" s="69"/>
      <c r="C291" s="74"/>
      <c r="D291" s="74"/>
      <c r="E291" s="74"/>
      <c r="F291" s="101"/>
      <c r="G291" s="101"/>
      <c r="H291" s="101"/>
      <c r="I291" s="100"/>
      <c r="J291" s="100"/>
      <c r="K291" s="100"/>
      <c r="L291" s="100"/>
      <c r="M291" s="100"/>
      <c r="N291" s="100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</row>
    <row r="292" spans="1:64" ht="18.75">
      <c r="A292" s="69"/>
      <c r="B292" s="69"/>
      <c r="C292" s="74"/>
      <c r="D292" s="74"/>
      <c r="E292" s="74"/>
      <c r="F292" s="101"/>
      <c r="G292" s="101"/>
      <c r="H292" s="101"/>
      <c r="I292" s="100"/>
      <c r="J292" s="100"/>
      <c r="K292" s="100"/>
      <c r="L292" s="100"/>
      <c r="M292" s="100"/>
      <c r="N292" s="100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</row>
    <row r="293" spans="1:64" ht="18.75">
      <c r="A293" s="69"/>
      <c r="B293" s="69"/>
      <c r="C293" s="74"/>
      <c r="D293" s="74"/>
      <c r="E293" s="74"/>
      <c r="F293" s="101"/>
      <c r="G293" s="101"/>
      <c r="H293" s="101"/>
      <c r="I293" s="100"/>
      <c r="J293" s="100"/>
      <c r="K293" s="100"/>
      <c r="L293" s="100"/>
      <c r="M293" s="100"/>
      <c r="N293" s="100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</row>
    <row r="294" spans="1:64" ht="18.75">
      <c r="A294" s="69"/>
      <c r="B294" s="69"/>
      <c r="C294" s="74"/>
      <c r="D294" s="74"/>
      <c r="E294" s="74"/>
      <c r="F294" s="101"/>
      <c r="G294" s="101"/>
      <c r="H294" s="101"/>
      <c r="I294" s="100"/>
      <c r="J294" s="100"/>
      <c r="K294" s="100"/>
      <c r="L294" s="100"/>
      <c r="M294" s="100"/>
      <c r="N294" s="100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</row>
    <row r="295" spans="1:64" ht="18.75">
      <c r="A295" s="69"/>
      <c r="B295" s="69"/>
      <c r="C295" s="74"/>
      <c r="D295" s="74"/>
      <c r="E295" s="74"/>
      <c r="F295" s="101"/>
      <c r="G295" s="101"/>
      <c r="H295" s="101"/>
      <c r="I295" s="100"/>
      <c r="J295" s="100"/>
      <c r="K295" s="100"/>
      <c r="L295" s="100"/>
      <c r="M295" s="100"/>
      <c r="N295" s="100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</row>
    <row r="296" spans="1:64" ht="18.75">
      <c r="A296" s="69"/>
      <c r="B296" s="69"/>
      <c r="C296" s="74"/>
      <c r="D296" s="74"/>
      <c r="E296" s="74"/>
      <c r="F296" s="101"/>
      <c r="G296" s="101"/>
      <c r="H296" s="101"/>
      <c r="I296" s="100"/>
      <c r="J296" s="100"/>
      <c r="K296" s="100"/>
      <c r="L296" s="100"/>
      <c r="M296" s="100"/>
      <c r="N296" s="100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</row>
    <row r="297" spans="1:64" ht="18.75">
      <c r="A297" s="69"/>
      <c r="B297" s="69"/>
      <c r="C297" s="74"/>
      <c r="D297" s="74"/>
      <c r="E297" s="74"/>
      <c r="F297" s="101"/>
      <c r="G297" s="101"/>
      <c r="H297" s="101"/>
      <c r="I297" s="100"/>
      <c r="J297" s="100"/>
      <c r="K297" s="100"/>
      <c r="L297" s="100"/>
      <c r="M297" s="100"/>
      <c r="N297" s="100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</row>
    <row r="298" spans="1:64" ht="18.75">
      <c r="A298" s="69"/>
      <c r="B298" s="69"/>
      <c r="C298" s="74"/>
      <c r="D298" s="74"/>
      <c r="E298" s="74"/>
      <c r="F298" s="101"/>
      <c r="G298" s="101"/>
      <c r="H298" s="101"/>
      <c r="I298" s="100"/>
      <c r="J298" s="100"/>
      <c r="K298" s="100"/>
      <c r="L298" s="100"/>
      <c r="M298" s="100"/>
      <c r="N298" s="100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</row>
    <row r="299" spans="1:64" ht="18.75">
      <c r="A299" s="69"/>
      <c r="B299" s="69"/>
      <c r="C299" s="74"/>
      <c r="D299" s="74"/>
      <c r="E299" s="74"/>
      <c r="F299" s="101"/>
      <c r="G299" s="101"/>
      <c r="H299" s="101"/>
      <c r="I299" s="100"/>
      <c r="J299" s="100"/>
      <c r="K299" s="100"/>
      <c r="L299" s="100"/>
      <c r="M299" s="100"/>
      <c r="N299" s="100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</row>
    <row r="300" spans="1:64" ht="18.75">
      <c r="A300" s="69"/>
      <c r="B300" s="69"/>
      <c r="C300" s="74"/>
      <c r="D300" s="74"/>
      <c r="E300" s="74"/>
      <c r="F300" s="101"/>
      <c r="G300" s="101"/>
      <c r="H300" s="101"/>
      <c r="I300" s="100"/>
      <c r="J300" s="100"/>
      <c r="K300" s="100"/>
      <c r="L300" s="100"/>
      <c r="M300" s="100"/>
      <c r="N300" s="100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</row>
    <row r="301" spans="1:64" ht="18.75">
      <c r="A301" s="69"/>
      <c r="B301" s="69"/>
      <c r="C301" s="74"/>
      <c r="D301" s="74"/>
      <c r="E301" s="74"/>
      <c r="F301" s="101"/>
      <c r="G301" s="101"/>
      <c r="H301" s="101"/>
      <c r="I301" s="100"/>
      <c r="J301" s="100"/>
      <c r="K301" s="100"/>
      <c r="L301" s="100"/>
      <c r="M301" s="100"/>
      <c r="N301" s="100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</row>
    <row r="302" spans="1:64" ht="18.75">
      <c r="A302" s="69"/>
      <c r="B302" s="69"/>
      <c r="C302" s="74"/>
      <c r="D302" s="74"/>
      <c r="E302" s="74"/>
      <c r="F302" s="101"/>
      <c r="G302" s="101"/>
      <c r="H302" s="101"/>
      <c r="I302" s="100"/>
      <c r="J302" s="100"/>
      <c r="K302" s="100"/>
      <c r="L302" s="100"/>
      <c r="M302" s="100"/>
      <c r="N302" s="100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</row>
    <row r="303" spans="1:64" ht="18.75">
      <c r="A303" s="69"/>
      <c r="B303" s="69"/>
      <c r="C303" s="74"/>
      <c r="D303" s="74"/>
      <c r="E303" s="74"/>
      <c r="F303" s="101"/>
      <c r="G303" s="101"/>
      <c r="H303" s="101"/>
      <c r="I303" s="100"/>
      <c r="J303" s="100"/>
      <c r="K303" s="100"/>
      <c r="L303" s="100"/>
      <c r="M303" s="100"/>
      <c r="N303" s="100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</row>
    <row r="304" spans="1:64" ht="18.75">
      <c r="A304" s="69"/>
      <c r="B304" s="69"/>
      <c r="C304" s="74"/>
      <c r="D304" s="74"/>
      <c r="E304" s="74"/>
      <c r="F304" s="101"/>
      <c r="G304" s="101"/>
      <c r="H304" s="101"/>
      <c r="I304" s="100"/>
      <c r="J304" s="100"/>
      <c r="K304" s="100"/>
      <c r="L304" s="100"/>
      <c r="M304" s="100"/>
      <c r="N304" s="100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</row>
    <row r="305" spans="1:64" ht="18.75">
      <c r="A305" s="69"/>
      <c r="B305" s="69"/>
      <c r="C305" s="74"/>
      <c r="D305" s="74"/>
      <c r="E305" s="74"/>
      <c r="F305" s="101"/>
      <c r="G305" s="101"/>
      <c r="H305" s="101"/>
      <c r="I305" s="100"/>
      <c r="J305" s="100"/>
      <c r="K305" s="100"/>
      <c r="L305" s="100"/>
      <c r="M305" s="100"/>
      <c r="N305" s="100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</row>
    <row r="306" spans="1:64" ht="18.75">
      <c r="A306" s="69"/>
      <c r="B306" s="69"/>
      <c r="C306" s="74"/>
      <c r="D306" s="74"/>
      <c r="E306" s="74"/>
      <c r="F306" s="101"/>
      <c r="G306" s="101"/>
      <c r="H306" s="101"/>
      <c r="I306" s="100"/>
      <c r="J306" s="100"/>
      <c r="K306" s="100"/>
      <c r="L306" s="100"/>
      <c r="M306" s="100"/>
      <c r="N306" s="100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</row>
    <row r="307" spans="1:64" ht="18.75">
      <c r="A307" s="69"/>
      <c r="B307" s="69"/>
      <c r="C307" s="74"/>
      <c r="D307" s="74"/>
      <c r="E307" s="74"/>
      <c r="F307" s="101"/>
      <c r="G307" s="101"/>
      <c r="H307" s="101"/>
      <c r="I307" s="100"/>
      <c r="J307" s="100"/>
      <c r="K307" s="100"/>
      <c r="L307" s="100"/>
      <c r="M307" s="100"/>
      <c r="N307" s="100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</row>
    <row r="308" spans="1:64" ht="18.75">
      <c r="A308" s="69"/>
      <c r="B308" s="69"/>
      <c r="C308" s="74"/>
      <c r="D308" s="74"/>
      <c r="E308" s="74"/>
      <c r="F308" s="101"/>
      <c r="G308" s="101"/>
      <c r="H308" s="101"/>
      <c r="I308" s="100"/>
      <c r="J308" s="100"/>
      <c r="K308" s="100"/>
      <c r="L308" s="100"/>
      <c r="M308" s="100"/>
      <c r="N308" s="100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</row>
    <row r="309" spans="1:64" ht="18.75">
      <c r="A309" s="69"/>
      <c r="B309" s="69"/>
      <c r="C309" s="74"/>
      <c r="D309" s="74"/>
      <c r="E309" s="74"/>
      <c r="F309" s="101"/>
      <c r="G309" s="101"/>
      <c r="H309" s="101"/>
      <c r="I309" s="100"/>
      <c r="J309" s="100"/>
      <c r="K309" s="100"/>
      <c r="L309" s="100"/>
      <c r="M309" s="100"/>
      <c r="N309" s="100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</row>
    <row r="310" spans="1:64" ht="18.75">
      <c r="A310" s="69"/>
      <c r="B310" s="69"/>
      <c r="C310" s="74"/>
      <c r="D310" s="74"/>
      <c r="E310" s="74"/>
      <c r="F310" s="101"/>
      <c r="G310" s="101"/>
      <c r="H310" s="101"/>
      <c r="I310" s="100"/>
      <c r="J310" s="100"/>
      <c r="K310" s="100"/>
      <c r="L310" s="100"/>
      <c r="M310" s="100"/>
      <c r="N310" s="100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</row>
    <row r="311" spans="1:64" ht="18.75">
      <c r="A311" s="69"/>
      <c r="B311" s="69"/>
      <c r="C311" s="74"/>
      <c r="D311" s="74"/>
      <c r="E311" s="74"/>
      <c r="F311" s="101"/>
      <c r="G311" s="101"/>
      <c r="H311" s="101"/>
      <c r="I311" s="100"/>
      <c r="J311" s="100"/>
      <c r="K311" s="100"/>
      <c r="L311" s="100"/>
      <c r="M311" s="100"/>
      <c r="N311" s="100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</row>
    <row r="312" spans="1:64" ht="18.75">
      <c r="A312" s="69"/>
      <c r="B312" s="69"/>
      <c r="C312" s="74"/>
      <c r="D312" s="74"/>
      <c r="E312" s="74"/>
      <c r="F312" s="101"/>
      <c r="G312" s="101"/>
      <c r="H312" s="101"/>
      <c r="I312" s="100"/>
      <c r="J312" s="100"/>
      <c r="K312" s="100"/>
      <c r="L312" s="100"/>
      <c r="M312" s="100"/>
      <c r="N312" s="100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</row>
    <row r="313" spans="1:64" ht="18.75">
      <c r="A313" s="69"/>
      <c r="B313" s="69"/>
      <c r="C313" s="74"/>
      <c r="D313" s="74"/>
      <c r="E313" s="74"/>
      <c r="F313" s="101"/>
      <c r="G313" s="101"/>
      <c r="H313" s="101"/>
      <c r="I313" s="100"/>
      <c r="J313" s="100"/>
      <c r="K313" s="100"/>
      <c r="L313" s="100"/>
      <c r="M313" s="100"/>
      <c r="N313" s="100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</row>
    <row r="314" spans="1:64" ht="18.75">
      <c r="A314" s="69"/>
      <c r="B314" s="69"/>
      <c r="C314" s="74"/>
      <c r="D314" s="74"/>
      <c r="E314" s="74"/>
      <c r="F314" s="101"/>
      <c r="G314" s="101"/>
      <c r="H314" s="101"/>
      <c r="I314" s="100"/>
      <c r="J314" s="100"/>
      <c r="K314" s="100"/>
      <c r="L314" s="100"/>
      <c r="M314" s="100"/>
      <c r="N314" s="100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</row>
    <row r="315" spans="1:64" ht="18.75">
      <c r="A315" s="69"/>
      <c r="B315" s="69"/>
      <c r="C315" s="74"/>
      <c r="D315" s="74"/>
      <c r="E315" s="74"/>
      <c r="F315" s="101"/>
      <c r="G315" s="101"/>
      <c r="H315" s="101"/>
      <c r="I315" s="100"/>
      <c r="J315" s="100"/>
      <c r="K315" s="100"/>
      <c r="L315" s="100"/>
      <c r="M315" s="100"/>
      <c r="N315" s="100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</row>
    <row r="316" spans="1:64" ht="18.75">
      <c r="A316" s="69"/>
      <c r="B316" s="69"/>
      <c r="C316" s="74"/>
      <c r="D316" s="74"/>
      <c r="E316" s="74"/>
      <c r="F316" s="101"/>
      <c r="G316" s="101"/>
      <c r="H316" s="101"/>
      <c r="I316" s="100"/>
      <c r="J316" s="100"/>
      <c r="K316" s="100"/>
      <c r="L316" s="100"/>
      <c r="M316" s="100"/>
      <c r="N316" s="100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</row>
    <row r="317" spans="1:64" ht="18.75">
      <c r="A317" s="69"/>
      <c r="B317" s="69"/>
      <c r="C317" s="74"/>
      <c r="D317" s="74"/>
      <c r="E317" s="74"/>
      <c r="F317" s="101"/>
      <c r="G317" s="101"/>
      <c r="H317" s="101"/>
      <c r="I317" s="100"/>
      <c r="J317" s="100"/>
      <c r="K317" s="100"/>
      <c r="L317" s="100"/>
      <c r="M317" s="100"/>
      <c r="N317" s="100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</row>
    <row r="318" spans="1:64" ht="18.75">
      <c r="A318" s="69"/>
      <c r="B318" s="69"/>
      <c r="C318" s="74"/>
      <c r="D318" s="74"/>
      <c r="E318" s="74"/>
      <c r="F318" s="101"/>
      <c r="G318" s="101"/>
      <c r="H318" s="101"/>
      <c r="I318" s="100"/>
      <c r="J318" s="100"/>
      <c r="K318" s="100"/>
      <c r="L318" s="100"/>
      <c r="M318" s="100"/>
      <c r="N318" s="100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</row>
    <row r="319" spans="1:64" ht="18.75">
      <c r="A319" s="69"/>
      <c r="B319" s="69"/>
      <c r="C319" s="74"/>
      <c r="D319" s="74"/>
      <c r="E319" s="74"/>
      <c r="F319" s="101"/>
      <c r="G319" s="101"/>
      <c r="H319" s="101"/>
      <c r="I319" s="100"/>
      <c r="J319" s="100"/>
      <c r="K319" s="100"/>
      <c r="L319" s="100"/>
      <c r="M319" s="100"/>
      <c r="N319" s="100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</row>
    <row r="320" spans="1:64" ht="18.75">
      <c r="A320" s="69"/>
      <c r="B320" s="69"/>
      <c r="C320" s="74"/>
      <c r="D320" s="74"/>
      <c r="E320" s="74"/>
      <c r="F320" s="101"/>
      <c r="G320" s="101"/>
      <c r="H320" s="101"/>
      <c r="I320" s="100"/>
      <c r="J320" s="100"/>
      <c r="K320" s="100"/>
      <c r="L320" s="100"/>
      <c r="M320" s="100"/>
      <c r="N320" s="100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</row>
    <row r="321" spans="1:64" ht="18.75">
      <c r="A321" s="69"/>
      <c r="B321" s="69"/>
      <c r="C321" s="74"/>
      <c r="D321" s="74"/>
      <c r="E321" s="74"/>
      <c r="F321" s="101"/>
      <c r="G321" s="101"/>
      <c r="H321" s="101"/>
      <c r="I321" s="100"/>
      <c r="J321" s="100"/>
      <c r="K321" s="100"/>
      <c r="L321" s="100"/>
      <c r="M321" s="100"/>
      <c r="N321" s="100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</row>
    <row r="322" spans="1:64" ht="18.75">
      <c r="A322" s="69"/>
      <c r="B322" s="69"/>
      <c r="C322" s="74"/>
      <c r="D322" s="74"/>
      <c r="E322" s="74"/>
      <c r="F322" s="101"/>
      <c r="G322" s="101"/>
      <c r="H322" s="101"/>
      <c r="I322" s="100"/>
      <c r="J322" s="100"/>
      <c r="K322" s="100"/>
      <c r="L322" s="100"/>
      <c r="M322" s="100"/>
      <c r="N322" s="100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</row>
    <row r="323" spans="1:64" ht="18.75">
      <c r="A323" s="69"/>
      <c r="B323" s="69"/>
      <c r="C323" s="74"/>
      <c r="D323" s="74"/>
      <c r="E323" s="74"/>
      <c r="F323" s="101"/>
      <c r="G323" s="101"/>
      <c r="H323" s="101"/>
      <c r="I323" s="100"/>
      <c r="J323" s="100"/>
      <c r="K323" s="100"/>
      <c r="L323" s="100"/>
      <c r="M323" s="100"/>
      <c r="N323" s="100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</row>
    <row r="324" spans="1:64" ht="18.75">
      <c r="A324" s="69"/>
      <c r="B324" s="69"/>
      <c r="C324" s="74"/>
      <c r="D324" s="74"/>
      <c r="E324" s="74"/>
      <c r="F324" s="101"/>
      <c r="G324" s="101"/>
      <c r="H324" s="101"/>
      <c r="I324" s="100"/>
      <c r="J324" s="100"/>
      <c r="K324" s="100"/>
      <c r="L324" s="100"/>
      <c r="M324" s="100"/>
      <c r="N324" s="100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</row>
    <row r="325" spans="1:64" ht="18.75">
      <c r="A325" s="69"/>
      <c r="B325" s="69"/>
      <c r="C325" s="74"/>
      <c r="D325" s="74"/>
      <c r="E325" s="74"/>
      <c r="F325" s="101"/>
      <c r="G325" s="101"/>
      <c r="H325" s="101"/>
      <c r="I325" s="100"/>
      <c r="J325" s="100"/>
      <c r="K325" s="100"/>
      <c r="L325" s="100"/>
      <c r="M325" s="100"/>
      <c r="N325" s="100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</row>
    <row r="326" spans="1:64" ht="18.75">
      <c r="A326" s="69"/>
      <c r="B326" s="69"/>
      <c r="C326" s="74"/>
      <c r="D326" s="74"/>
      <c r="E326" s="74"/>
      <c r="F326" s="101"/>
      <c r="G326" s="101"/>
      <c r="H326" s="101"/>
      <c r="I326" s="100"/>
      <c r="J326" s="100"/>
      <c r="K326" s="100"/>
      <c r="L326" s="100"/>
      <c r="M326" s="100"/>
      <c r="N326" s="100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</row>
    <row r="327" spans="1:64" ht="18.75">
      <c r="A327" s="69"/>
      <c r="B327" s="69"/>
      <c r="C327" s="74"/>
      <c r="D327" s="74"/>
      <c r="E327" s="74"/>
      <c r="F327" s="101"/>
      <c r="G327" s="101"/>
      <c r="H327" s="101"/>
      <c r="I327" s="100"/>
      <c r="J327" s="100"/>
      <c r="K327" s="100"/>
      <c r="L327" s="100"/>
      <c r="M327" s="100"/>
      <c r="N327" s="100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</row>
    <row r="328" spans="1:64" ht="18.75">
      <c r="A328" s="69"/>
      <c r="B328" s="69"/>
      <c r="C328" s="74"/>
      <c r="D328" s="74"/>
      <c r="E328" s="74"/>
      <c r="F328" s="101"/>
      <c r="G328" s="101"/>
      <c r="H328" s="101"/>
      <c r="I328" s="100"/>
      <c r="J328" s="100"/>
      <c r="K328" s="100"/>
      <c r="L328" s="100"/>
      <c r="M328" s="100"/>
      <c r="N328" s="100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</row>
    <row r="329" spans="1:64" ht="18.75">
      <c r="A329" s="69"/>
      <c r="B329" s="69"/>
      <c r="C329" s="74"/>
      <c r="D329" s="74"/>
      <c r="E329" s="74"/>
      <c r="F329" s="101"/>
      <c r="G329" s="101"/>
      <c r="H329" s="101"/>
      <c r="I329" s="100"/>
      <c r="J329" s="100"/>
      <c r="K329" s="100"/>
      <c r="L329" s="100"/>
      <c r="M329" s="100"/>
      <c r="N329" s="100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</row>
    <row r="330" spans="1:64" ht="18.75">
      <c r="A330" s="69"/>
      <c r="B330" s="69"/>
      <c r="C330" s="74"/>
      <c r="D330" s="74"/>
      <c r="E330" s="74"/>
      <c r="F330" s="101"/>
      <c r="G330" s="101"/>
      <c r="H330" s="101"/>
      <c r="I330" s="100"/>
      <c r="J330" s="100"/>
      <c r="K330" s="100"/>
      <c r="L330" s="100"/>
      <c r="M330" s="100"/>
      <c r="N330" s="100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</row>
    <row r="331" spans="1:64" ht="18.75">
      <c r="A331" s="69"/>
      <c r="B331" s="69"/>
      <c r="C331" s="74"/>
      <c r="D331" s="74"/>
      <c r="E331" s="74"/>
      <c r="F331" s="101"/>
      <c r="G331" s="101"/>
      <c r="H331" s="101"/>
      <c r="I331" s="100"/>
      <c r="J331" s="100"/>
      <c r="K331" s="100"/>
      <c r="L331" s="100"/>
      <c r="M331" s="100"/>
      <c r="N331" s="100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</row>
    <row r="332" spans="1:64" ht="18.75">
      <c r="A332" s="69"/>
      <c r="B332" s="69"/>
      <c r="C332" s="74"/>
      <c r="D332" s="74"/>
      <c r="E332" s="74"/>
      <c r="F332" s="101"/>
      <c r="G332" s="101"/>
      <c r="H332" s="101"/>
      <c r="I332" s="100"/>
      <c r="J332" s="100"/>
      <c r="K332" s="100"/>
      <c r="L332" s="100"/>
      <c r="M332" s="100"/>
      <c r="N332" s="100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</row>
    <row r="333" spans="1:64" ht="18.75">
      <c r="A333" s="69"/>
      <c r="B333" s="69"/>
      <c r="C333" s="74"/>
      <c r="D333" s="74"/>
      <c r="E333" s="74"/>
      <c r="F333" s="101"/>
      <c r="G333" s="101"/>
      <c r="H333" s="101"/>
      <c r="I333" s="100"/>
      <c r="J333" s="100"/>
      <c r="K333" s="100"/>
      <c r="L333" s="100"/>
      <c r="M333" s="100"/>
      <c r="N333" s="100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</row>
    <row r="334" spans="1:64" ht="18.75">
      <c r="A334" s="69"/>
      <c r="B334" s="69"/>
      <c r="C334" s="74"/>
      <c r="D334" s="74"/>
      <c r="E334" s="74"/>
      <c r="F334" s="101"/>
      <c r="G334" s="101"/>
      <c r="H334" s="101"/>
      <c r="I334" s="100"/>
      <c r="J334" s="100"/>
      <c r="K334" s="100"/>
      <c r="L334" s="100"/>
      <c r="M334" s="100"/>
      <c r="N334" s="100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</row>
    <row r="335" spans="1:64" ht="18.75">
      <c r="A335" s="69"/>
      <c r="B335" s="69"/>
      <c r="C335" s="74"/>
      <c r="D335" s="74"/>
      <c r="E335" s="74"/>
      <c r="F335" s="101"/>
      <c r="G335" s="101"/>
      <c r="H335" s="101"/>
      <c r="I335" s="100"/>
      <c r="J335" s="100"/>
      <c r="K335" s="100"/>
      <c r="L335" s="100"/>
      <c r="M335" s="100"/>
      <c r="N335" s="100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</row>
    <row r="336" spans="1:64" ht="18.75">
      <c r="A336" s="69"/>
      <c r="B336" s="69"/>
      <c r="C336" s="74"/>
      <c r="D336" s="74"/>
      <c r="E336" s="74"/>
      <c r="F336" s="101"/>
      <c r="G336" s="101"/>
      <c r="H336" s="101"/>
      <c r="I336" s="100"/>
      <c r="J336" s="100"/>
      <c r="K336" s="100"/>
      <c r="L336" s="100"/>
      <c r="M336" s="100"/>
      <c r="N336" s="100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</row>
    <row r="337" spans="1:64" ht="18.75">
      <c r="A337" s="69"/>
      <c r="B337" s="69"/>
      <c r="C337" s="74"/>
      <c r="D337" s="74"/>
      <c r="E337" s="74"/>
      <c r="F337" s="101"/>
      <c r="G337" s="101"/>
      <c r="H337" s="101"/>
      <c r="I337" s="100"/>
      <c r="J337" s="100"/>
      <c r="K337" s="100"/>
      <c r="L337" s="100"/>
      <c r="M337" s="100"/>
      <c r="N337" s="100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</row>
    <row r="338" spans="1:64" ht="18.75">
      <c r="A338" s="69"/>
      <c r="B338" s="69"/>
      <c r="C338" s="74"/>
      <c r="D338" s="74"/>
      <c r="E338" s="74"/>
      <c r="F338" s="101"/>
      <c r="G338" s="101"/>
      <c r="H338" s="101"/>
      <c r="I338" s="100"/>
      <c r="J338" s="100"/>
      <c r="K338" s="100"/>
      <c r="L338" s="100"/>
      <c r="M338" s="100"/>
      <c r="N338" s="100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</row>
    <row r="339" spans="1:64" ht="18.75">
      <c r="A339" s="69"/>
      <c r="B339" s="69"/>
      <c r="C339" s="74"/>
      <c r="D339" s="74"/>
      <c r="E339" s="74"/>
      <c r="F339" s="101"/>
      <c r="G339" s="101"/>
      <c r="H339" s="101"/>
      <c r="I339" s="100"/>
      <c r="J339" s="100"/>
      <c r="K339" s="100"/>
      <c r="L339" s="100"/>
      <c r="M339" s="100"/>
      <c r="N339" s="100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</row>
    <row r="340" spans="1:64" ht="18.75">
      <c r="A340" s="69"/>
      <c r="B340" s="69"/>
      <c r="C340" s="74"/>
      <c r="D340" s="74"/>
      <c r="E340" s="74"/>
      <c r="F340" s="101"/>
      <c r="G340" s="101"/>
      <c r="H340" s="101"/>
      <c r="I340" s="100"/>
      <c r="J340" s="100"/>
      <c r="K340" s="100"/>
      <c r="L340" s="100"/>
      <c r="M340" s="100"/>
      <c r="N340" s="100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</row>
    <row r="341" spans="1:64" ht="18.75">
      <c r="A341" s="69"/>
      <c r="B341" s="69"/>
      <c r="C341" s="74"/>
      <c r="D341" s="74"/>
      <c r="E341" s="74"/>
      <c r="F341" s="101"/>
      <c r="G341" s="101"/>
      <c r="H341" s="101"/>
      <c r="I341" s="100"/>
      <c r="J341" s="100"/>
      <c r="K341" s="100"/>
      <c r="L341" s="100"/>
      <c r="M341" s="100"/>
      <c r="N341" s="100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</row>
    <row r="342" spans="1:64" ht="18.75">
      <c r="A342" s="69"/>
      <c r="B342" s="69"/>
      <c r="C342" s="74"/>
      <c r="D342" s="74"/>
      <c r="E342" s="74"/>
      <c r="F342" s="101"/>
      <c r="G342" s="101"/>
      <c r="H342" s="101"/>
      <c r="I342" s="100"/>
      <c r="J342" s="100"/>
      <c r="K342" s="100"/>
      <c r="L342" s="100"/>
      <c r="M342" s="100"/>
      <c r="N342" s="100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</row>
    <row r="343" spans="1:64" ht="18.75">
      <c r="A343" s="69"/>
      <c r="B343" s="69"/>
      <c r="C343" s="74"/>
      <c r="D343" s="74"/>
      <c r="E343" s="74"/>
      <c r="F343" s="101"/>
      <c r="G343" s="101"/>
      <c r="H343" s="101"/>
      <c r="I343" s="100"/>
      <c r="J343" s="100"/>
      <c r="K343" s="100"/>
      <c r="L343" s="100"/>
      <c r="M343" s="100"/>
      <c r="N343" s="100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</row>
    <row r="344" spans="1:64" ht="18.75">
      <c r="A344" s="69"/>
      <c r="B344" s="69"/>
      <c r="C344" s="74"/>
      <c r="D344" s="74"/>
      <c r="E344" s="74"/>
      <c r="F344" s="101"/>
      <c r="G344" s="101"/>
      <c r="H344" s="101"/>
      <c r="I344" s="100"/>
      <c r="J344" s="100"/>
      <c r="K344" s="100"/>
      <c r="L344" s="100"/>
      <c r="M344" s="100"/>
      <c r="N344" s="100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</row>
    <row r="345" spans="1:64" ht="18.75">
      <c r="A345" s="69"/>
      <c r="B345" s="69"/>
      <c r="C345" s="74"/>
      <c r="D345" s="74"/>
      <c r="E345" s="74"/>
      <c r="F345" s="101"/>
      <c r="G345" s="101"/>
      <c r="H345" s="101"/>
      <c r="I345" s="100"/>
      <c r="J345" s="100"/>
      <c r="K345" s="100"/>
      <c r="L345" s="100"/>
      <c r="M345" s="100"/>
      <c r="N345" s="100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</row>
    <row r="346" spans="1:64" ht="18.75">
      <c r="A346" s="69"/>
      <c r="B346" s="69"/>
      <c r="C346" s="74"/>
      <c r="D346" s="74"/>
      <c r="E346" s="74"/>
      <c r="F346" s="101"/>
      <c r="G346" s="101"/>
      <c r="H346" s="101"/>
      <c r="I346" s="100"/>
      <c r="J346" s="100"/>
      <c r="K346" s="100"/>
      <c r="L346" s="100"/>
      <c r="M346" s="100"/>
      <c r="N346" s="100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</row>
    <row r="347" spans="1:64" ht="18.75">
      <c r="A347" s="69"/>
      <c r="B347" s="69"/>
      <c r="C347" s="74"/>
      <c r="D347" s="74"/>
      <c r="E347" s="74"/>
      <c r="F347" s="101"/>
      <c r="G347" s="101"/>
      <c r="H347" s="101"/>
      <c r="I347" s="100"/>
      <c r="J347" s="100"/>
      <c r="K347" s="100"/>
      <c r="L347" s="100"/>
      <c r="M347" s="100"/>
      <c r="N347" s="100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</row>
    <row r="348" spans="1:64" ht="18.75">
      <c r="A348" s="69"/>
      <c r="B348" s="69"/>
      <c r="C348" s="74"/>
      <c r="D348" s="74"/>
      <c r="E348" s="74"/>
      <c r="F348" s="101"/>
      <c r="G348" s="101"/>
      <c r="H348" s="101"/>
      <c r="I348" s="100"/>
      <c r="J348" s="100"/>
      <c r="K348" s="100"/>
      <c r="L348" s="100"/>
      <c r="M348" s="100"/>
      <c r="N348" s="100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</row>
    <row r="349" spans="1:64" ht="18.75">
      <c r="A349" s="69"/>
      <c r="B349" s="69"/>
      <c r="C349" s="74"/>
      <c r="D349" s="74"/>
      <c r="E349" s="74"/>
      <c r="F349" s="101"/>
      <c r="G349" s="101"/>
      <c r="H349" s="101"/>
      <c r="I349" s="100"/>
      <c r="J349" s="100"/>
      <c r="K349" s="100"/>
      <c r="L349" s="100"/>
      <c r="M349" s="100"/>
      <c r="N349" s="100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</row>
    <row r="350" spans="1:64" ht="18.75">
      <c r="A350" s="69"/>
      <c r="B350" s="69"/>
      <c r="C350" s="74"/>
      <c r="D350" s="74"/>
      <c r="E350" s="74"/>
      <c r="F350" s="101"/>
      <c r="G350" s="101"/>
      <c r="H350" s="101"/>
      <c r="I350" s="100"/>
      <c r="J350" s="100"/>
      <c r="K350" s="100"/>
      <c r="L350" s="100"/>
      <c r="M350" s="100"/>
      <c r="N350" s="100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</row>
    <row r="351" spans="1:64" ht="18.75">
      <c r="A351" s="69"/>
      <c r="B351" s="69"/>
      <c r="C351" s="74"/>
      <c r="D351" s="74"/>
      <c r="E351" s="74"/>
      <c r="F351" s="101"/>
      <c r="G351" s="101"/>
      <c r="H351" s="101"/>
      <c r="I351" s="100"/>
      <c r="J351" s="100"/>
      <c r="K351" s="100"/>
      <c r="L351" s="100"/>
      <c r="M351" s="100"/>
      <c r="N351" s="100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</row>
    <row r="352" spans="1:64" ht="18.75">
      <c r="A352" s="69"/>
      <c r="B352" s="69"/>
      <c r="C352" s="74"/>
      <c r="D352" s="74"/>
      <c r="E352" s="74"/>
      <c r="F352" s="101"/>
      <c r="G352" s="101"/>
      <c r="H352" s="101"/>
      <c r="I352" s="100"/>
      <c r="J352" s="100"/>
      <c r="K352" s="100"/>
      <c r="L352" s="100"/>
      <c r="M352" s="100"/>
      <c r="N352" s="100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</row>
    <row r="353" spans="1:64" ht="18.75">
      <c r="A353" s="69"/>
      <c r="B353" s="69"/>
      <c r="C353" s="74"/>
      <c r="D353" s="74"/>
      <c r="E353" s="74"/>
      <c r="F353" s="101"/>
      <c r="G353" s="101"/>
      <c r="H353" s="101"/>
      <c r="I353" s="100"/>
      <c r="J353" s="100"/>
      <c r="K353" s="100"/>
      <c r="L353" s="100"/>
      <c r="M353" s="100"/>
      <c r="N353" s="100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</row>
    <row r="354" spans="1:64" ht="18.75">
      <c r="A354" s="69"/>
      <c r="B354" s="69"/>
      <c r="C354" s="74"/>
      <c r="D354" s="74"/>
      <c r="E354" s="74"/>
      <c r="F354" s="101"/>
      <c r="G354" s="101"/>
      <c r="H354" s="101"/>
      <c r="I354" s="100"/>
      <c r="J354" s="100"/>
      <c r="K354" s="100"/>
      <c r="L354" s="100"/>
      <c r="M354" s="100"/>
      <c r="N354" s="100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</row>
    <row r="355" spans="1:64" ht="18.75">
      <c r="A355" s="69"/>
      <c r="B355" s="69"/>
      <c r="C355" s="74"/>
      <c r="D355" s="74"/>
      <c r="E355" s="74"/>
      <c r="F355" s="101"/>
      <c r="G355" s="101"/>
      <c r="H355" s="101"/>
      <c r="I355" s="100"/>
      <c r="J355" s="100"/>
      <c r="K355" s="100"/>
      <c r="L355" s="100"/>
      <c r="M355" s="100"/>
      <c r="N355" s="100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</row>
    <row r="356" spans="1:64" ht="18.75">
      <c r="A356" s="69"/>
      <c r="B356" s="69"/>
      <c r="C356" s="74"/>
      <c r="D356" s="74"/>
      <c r="E356" s="74"/>
      <c r="F356" s="101"/>
      <c r="G356" s="101"/>
      <c r="H356" s="101"/>
      <c r="I356" s="100"/>
      <c r="J356" s="100"/>
      <c r="K356" s="100"/>
      <c r="L356" s="100"/>
      <c r="M356" s="100"/>
      <c r="N356" s="100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</row>
    <row r="357" spans="1:64" ht="18.75">
      <c r="A357" s="69"/>
      <c r="B357" s="69"/>
      <c r="C357" s="74"/>
      <c r="D357" s="74"/>
      <c r="E357" s="74"/>
      <c r="F357" s="101"/>
      <c r="G357" s="101"/>
      <c r="H357" s="101"/>
      <c r="I357" s="100"/>
      <c r="J357" s="100"/>
      <c r="K357" s="100"/>
      <c r="L357" s="100"/>
      <c r="M357" s="100"/>
      <c r="N357" s="100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</row>
    <row r="358" spans="1:64" ht="18.75">
      <c r="A358" s="69"/>
      <c r="B358" s="69"/>
      <c r="C358" s="74"/>
      <c r="D358" s="74"/>
      <c r="E358" s="74"/>
      <c r="F358" s="101"/>
      <c r="G358" s="101"/>
      <c r="H358" s="101"/>
      <c r="I358" s="100"/>
      <c r="J358" s="100"/>
      <c r="K358" s="100"/>
      <c r="L358" s="100"/>
      <c r="M358" s="100"/>
      <c r="N358" s="100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</row>
    <row r="359" spans="1:64" ht="18.75">
      <c r="A359" s="69"/>
      <c r="B359" s="69"/>
      <c r="C359" s="74"/>
      <c r="D359" s="74"/>
      <c r="E359" s="74"/>
      <c r="F359" s="101"/>
      <c r="G359" s="101"/>
      <c r="H359" s="101"/>
      <c r="I359" s="100"/>
      <c r="J359" s="100"/>
      <c r="K359" s="100"/>
      <c r="L359" s="100"/>
      <c r="M359" s="100"/>
      <c r="N359" s="100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</row>
    <row r="360" spans="1:64" ht="18.75">
      <c r="A360" s="69"/>
      <c r="B360" s="69"/>
      <c r="C360" s="74"/>
      <c r="D360" s="74"/>
      <c r="E360" s="74"/>
      <c r="F360" s="101"/>
      <c r="G360" s="101"/>
      <c r="H360" s="101"/>
      <c r="I360" s="100"/>
      <c r="J360" s="100"/>
      <c r="K360" s="100"/>
      <c r="L360" s="100"/>
      <c r="M360" s="100"/>
      <c r="N360" s="100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</row>
    <row r="361" spans="1:64" ht="18.75">
      <c r="A361" s="69"/>
      <c r="B361" s="69"/>
      <c r="C361" s="74"/>
      <c r="D361" s="74"/>
      <c r="E361" s="74"/>
      <c r="F361" s="101"/>
      <c r="G361" s="101"/>
      <c r="H361" s="101"/>
      <c r="I361" s="100"/>
      <c r="J361" s="100"/>
      <c r="K361" s="100"/>
      <c r="L361" s="100"/>
      <c r="M361" s="100"/>
      <c r="N361" s="100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</row>
    <row r="362" spans="1:64" ht="18.75">
      <c r="A362" s="69"/>
      <c r="B362" s="69"/>
      <c r="C362" s="74"/>
      <c r="D362" s="74"/>
      <c r="E362" s="74"/>
      <c r="F362" s="101"/>
      <c r="G362" s="101"/>
      <c r="H362" s="101"/>
      <c r="I362" s="100"/>
      <c r="J362" s="100"/>
      <c r="K362" s="100"/>
      <c r="L362" s="100"/>
      <c r="M362" s="100"/>
      <c r="N362" s="100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</row>
    <row r="363" spans="1:64" ht="18.75">
      <c r="A363" s="69"/>
      <c r="B363" s="69"/>
      <c r="C363" s="74"/>
      <c r="D363" s="74"/>
      <c r="E363" s="74"/>
      <c r="F363" s="101"/>
      <c r="G363" s="101"/>
      <c r="H363" s="101"/>
      <c r="I363" s="100"/>
      <c r="J363" s="100"/>
      <c r="K363" s="100"/>
      <c r="L363" s="100"/>
      <c r="M363" s="100"/>
      <c r="N363" s="100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</row>
    <row r="364" spans="1:64" ht="18.75">
      <c r="A364" s="69"/>
      <c r="B364" s="69"/>
      <c r="C364" s="74"/>
      <c r="D364" s="74"/>
      <c r="E364" s="74"/>
      <c r="F364" s="101"/>
      <c r="G364" s="101"/>
      <c r="H364" s="101"/>
      <c r="I364" s="104"/>
      <c r="J364" s="104"/>
      <c r="K364" s="104"/>
      <c r="L364" s="104"/>
      <c r="M364" s="104"/>
      <c r="N364" s="104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</row>
    <row r="365" spans="1:47" ht="18.75">
      <c r="A365" s="69"/>
      <c r="B365" s="69"/>
      <c r="C365" s="74"/>
      <c r="D365" s="74"/>
      <c r="E365" s="74"/>
      <c r="F365" s="101"/>
      <c r="G365" s="101"/>
      <c r="H365" s="101"/>
      <c r="I365" s="101"/>
      <c r="J365" s="101"/>
      <c r="K365" s="101"/>
      <c r="L365" s="101"/>
      <c r="M365" s="101"/>
      <c r="N365" s="101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</row>
    <row r="366" spans="1:47" ht="18.75">
      <c r="A366" s="69"/>
      <c r="B366" s="69"/>
      <c r="C366" s="74"/>
      <c r="D366" s="74"/>
      <c r="E366" s="74"/>
      <c r="F366" s="101"/>
      <c r="G366" s="101"/>
      <c r="H366" s="101"/>
      <c r="I366" s="101"/>
      <c r="J366" s="101"/>
      <c r="K366" s="101"/>
      <c r="L366" s="101"/>
      <c r="M366" s="101"/>
      <c r="N366" s="101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</row>
    <row r="367" spans="1:47" ht="18.75">
      <c r="A367" s="69"/>
      <c r="B367" s="69"/>
      <c r="C367" s="74"/>
      <c r="D367" s="74"/>
      <c r="E367" s="74"/>
      <c r="F367" s="101"/>
      <c r="G367" s="101"/>
      <c r="H367" s="101"/>
      <c r="I367" s="101"/>
      <c r="J367" s="101"/>
      <c r="K367" s="101"/>
      <c r="L367" s="101"/>
      <c r="M367" s="101"/>
      <c r="N367" s="101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</row>
    <row r="368" spans="1:47" ht="18.75">
      <c r="A368" s="69"/>
      <c r="B368" s="69"/>
      <c r="C368" s="74"/>
      <c r="D368" s="74"/>
      <c r="E368" s="74"/>
      <c r="F368" s="101"/>
      <c r="G368" s="101"/>
      <c r="H368" s="101"/>
      <c r="I368" s="101"/>
      <c r="J368" s="101"/>
      <c r="K368" s="101"/>
      <c r="L368" s="101"/>
      <c r="M368" s="101"/>
      <c r="N368" s="101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</row>
    <row r="369" spans="1:47" ht="18.75">
      <c r="A369" s="69"/>
      <c r="B369" s="69"/>
      <c r="C369" s="74"/>
      <c r="D369" s="74"/>
      <c r="E369" s="74"/>
      <c r="F369" s="101"/>
      <c r="G369" s="101"/>
      <c r="H369" s="101"/>
      <c r="I369" s="101"/>
      <c r="J369" s="101"/>
      <c r="K369" s="101"/>
      <c r="L369" s="101"/>
      <c r="M369" s="101"/>
      <c r="N369" s="101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</row>
    <row r="370" spans="1:47" ht="18.75">
      <c r="A370" s="69"/>
      <c r="B370" s="69"/>
      <c r="C370" s="74"/>
      <c r="D370" s="74"/>
      <c r="E370" s="74"/>
      <c r="F370" s="101"/>
      <c r="G370" s="101"/>
      <c r="H370" s="101"/>
      <c r="I370" s="101"/>
      <c r="J370" s="101"/>
      <c r="K370" s="101"/>
      <c r="L370" s="101"/>
      <c r="M370" s="101"/>
      <c r="N370" s="101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</row>
    <row r="371" spans="1:47" ht="18.75">
      <c r="A371" s="69"/>
      <c r="B371" s="69"/>
      <c r="C371" s="74"/>
      <c r="D371" s="74"/>
      <c r="E371" s="74"/>
      <c r="F371" s="101"/>
      <c r="G371" s="101"/>
      <c r="H371" s="101"/>
      <c r="I371" s="101"/>
      <c r="J371" s="101"/>
      <c r="K371" s="101"/>
      <c r="L371" s="101"/>
      <c r="M371" s="101"/>
      <c r="N371" s="101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</row>
    <row r="372" spans="1:47" ht="18.75">
      <c r="A372" s="69"/>
      <c r="B372" s="69"/>
      <c r="C372" s="74"/>
      <c r="D372" s="74"/>
      <c r="E372" s="74"/>
      <c r="F372" s="101"/>
      <c r="G372" s="101"/>
      <c r="H372" s="101"/>
      <c r="I372" s="101"/>
      <c r="J372" s="101"/>
      <c r="K372" s="101"/>
      <c r="L372" s="101"/>
      <c r="M372" s="101"/>
      <c r="N372" s="101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</row>
    <row r="373" spans="1:47" ht="18.75">
      <c r="A373" s="69"/>
      <c r="B373" s="69"/>
      <c r="C373" s="74"/>
      <c r="D373" s="74"/>
      <c r="E373" s="74"/>
      <c r="F373" s="101"/>
      <c r="G373" s="101"/>
      <c r="H373" s="101"/>
      <c r="I373" s="101"/>
      <c r="J373" s="101"/>
      <c r="K373" s="101"/>
      <c r="L373" s="101"/>
      <c r="M373" s="101"/>
      <c r="N373" s="101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</row>
    <row r="374" spans="1:47" ht="18.75">
      <c r="A374" s="69"/>
      <c r="B374" s="69"/>
      <c r="C374" s="74"/>
      <c r="D374" s="74"/>
      <c r="E374" s="74"/>
      <c r="F374" s="101"/>
      <c r="G374" s="101"/>
      <c r="H374" s="101"/>
      <c r="I374" s="101"/>
      <c r="J374" s="101"/>
      <c r="K374" s="101"/>
      <c r="L374" s="101"/>
      <c r="M374" s="101"/>
      <c r="N374" s="101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</row>
    <row r="375" spans="1:47" ht="18.75">
      <c r="A375" s="69"/>
      <c r="B375" s="69"/>
      <c r="C375" s="74"/>
      <c r="D375" s="74"/>
      <c r="E375" s="74"/>
      <c r="F375" s="101"/>
      <c r="G375" s="101"/>
      <c r="H375" s="101"/>
      <c r="I375" s="101"/>
      <c r="J375" s="101"/>
      <c r="K375" s="101"/>
      <c r="L375" s="101"/>
      <c r="M375" s="101"/>
      <c r="N375" s="101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</row>
    <row r="376" spans="1:47" ht="18.75">
      <c r="A376" s="69"/>
      <c r="B376" s="69"/>
      <c r="C376" s="74"/>
      <c r="D376" s="74"/>
      <c r="E376" s="74"/>
      <c r="F376" s="101"/>
      <c r="G376" s="101"/>
      <c r="H376" s="101"/>
      <c r="I376" s="101"/>
      <c r="J376" s="101"/>
      <c r="K376" s="101"/>
      <c r="L376" s="101"/>
      <c r="M376" s="101"/>
      <c r="N376" s="101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</row>
    <row r="377" spans="1:47" ht="18.75">
      <c r="A377" s="69"/>
      <c r="B377" s="69"/>
      <c r="C377" s="74"/>
      <c r="D377" s="74"/>
      <c r="E377" s="74"/>
      <c r="F377" s="101"/>
      <c r="G377" s="101"/>
      <c r="H377" s="101"/>
      <c r="I377" s="101"/>
      <c r="J377" s="101"/>
      <c r="K377" s="101"/>
      <c r="L377" s="101"/>
      <c r="M377" s="101"/>
      <c r="N377" s="101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</row>
    <row r="378" spans="1:47" ht="18.75">
      <c r="A378" s="69"/>
      <c r="B378" s="69"/>
      <c r="C378" s="74"/>
      <c r="D378" s="74"/>
      <c r="E378" s="74"/>
      <c r="F378" s="101"/>
      <c r="G378" s="101"/>
      <c r="H378" s="101"/>
      <c r="I378" s="101"/>
      <c r="J378" s="101"/>
      <c r="K378" s="101"/>
      <c r="L378" s="101"/>
      <c r="M378" s="101"/>
      <c r="N378" s="101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</row>
    <row r="379" spans="1:47" ht="18.75">
      <c r="A379" s="69"/>
      <c r="B379" s="69"/>
      <c r="C379" s="74"/>
      <c r="D379" s="74"/>
      <c r="E379" s="74"/>
      <c r="F379" s="101"/>
      <c r="G379" s="101"/>
      <c r="H379" s="101"/>
      <c r="I379" s="101"/>
      <c r="J379" s="101"/>
      <c r="K379" s="101"/>
      <c r="L379" s="101"/>
      <c r="M379" s="101"/>
      <c r="N379" s="101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</row>
    <row r="380" spans="1:47" ht="18.75">
      <c r="A380" s="69"/>
      <c r="B380" s="69"/>
      <c r="C380" s="74"/>
      <c r="D380" s="74"/>
      <c r="E380" s="74"/>
      <c r="F380" s="101"/>
      <c r="G380" s="101"/>
      <c r="H380" s="101"/>
      <c r="I380" s="101"/>
      <c r="J380" s="101"/>
      <c r="K380" s="101"/>
      <c r="L380" s="101"/>
      <c r="M380" s="101"/>
      <c r="N380" s="101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</row>
    <row r="381" spans="1:47" ht="18.75">
      <c r="A381" s="69"/>
      <c r="B381" s="69"/>
      <c r="C381" s="74"/>
      <c r="D381" s="74"/>
      <c r="E381" s="74"/>
      <c r="F381" s="101"/>
      <c r="G381" s="101"/>
      <c r="H381" s="101"/>
      <c r="I381" s="101"/>
      <c r="J381" s="101"/>
      <c r="K381" s="101"/>
      <c r="L381" s="101"/>
      <c r="M381" s="101"/>
      <c r="N381" s="101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</row>
    <row r="382" spans="1:47" ht="18.75">
      <c r="A382" s="69"/>
      <c r="B382" s="69"/>
      <c r="C382" s="74"/>
      <c r="D382" s="74"/>
      <c r="E382" s="74"/>
      <c r="F382" s="101"/>
      <c r="G382" s="101"/>
      <c r="H382" s="101"/>
      <c r="I382" s="101"/>
      <c r="J382" s="101"/>
      <c r="K382" s="101"/>
      <c r="L382" s="101"/>
      <c r="M382" s="101"/>
      <c r="N382" s="101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</row>
    <row r="383" spans="1:47" ht="18.75">
      <c r="A383" s="69"/>
      <c r="B383" s="69"/>
      <c r="C383" s="74"/>
      <c r="D383" s="74"/>
      <c r="E383" s="74"/>
      <c r="F383" s="101"/>
      <c r="G383" s="101"/>
      <c r="H383" s="101"/>
      <c r="I383" s="101"/>
      <c r="J383" s="101"/>
      <c r="K383" s="101"/>
      <c r="L383" s="101"/>
      <c r="M383" s="101"/>
      <c r="N383" s="101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</row>
    <row r="384" spans="1:47" ht="18.75">
      <c r="A384" s="69"/>
      <c r="B384" s="69"/>
      <c r="C384" s="74"/>
      <c r="D384" s="74"/>
      <c r="E384" s="74"/>
      <c r="F384" s="101"/>
      <c r="G384" s="101"/>
      <c r="H384" s="101"/>
      <c r="I384" s="101"/>
      <c r="J384" s="101"/>
      <c r="K384" s="101"/>
      <c r="L384" s="101"/>
      <c r="M384" s="101"/>
      <c r="N384" s="101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</row>
    <row r="385" spans="1:47" ht="18.75">
      <c r="A385" s="69"/>
      <c r="B385" s="69"/>
      <c r="C385" s="74"/>
      <c r="D385" s="74"/>
      <c r="E385" s="74"/>
      <c r="F385" s="101"/>
      <c r="G385" s="101"/>
      <c r="H385" s="101"/>
      <c r="I385" s="101"/>
      <c r="J385" s="101"/>
      <c r="K385" s="101"/>
      <c r="L385" s="101"/>
      <c r="M385" s="101"/>
      <c r="N385" s="101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</row>
    <row r="386" spans="1:47" ht="18.75">
      <c r="A386" s="69"/>
      <c r="B386" s="69"/>
      <c r="C386" s="74"/>
      <c r="D386" s="74"/>
      <c r="E386" s="74"/>
      <c r="F386" s="101"/>
      <c r="G386" s="101"/>
      <c r="H386" s="101"/>
      <c r="I386" s="101"/>
      <c r="J386" s="101"/>
      <c r="K386" s="101"/>
      <c r="L386" s="101"/>
      <c r="M386" s="101"/>
      <c r="N386" s="101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</row>
    <row r="387" spans="1:47" ht="18.75">
      <c r="A387" s="69"/>
      <c r="B387" s="69"/>
      <c r="C387" s="74"/>
      <c r="D387" s="74"/>
      <c r="E387" s="74"/>
      <c r="F387" s="101"/>
      <c r="G387" s="101"/>
      <c r="H387" s="101"/>
      <c r="I387" s="101"/>
      <c r="J387" s="101"/>
      <c r="K387" s="101"/>
      <c r="L387" s="101"/>
      <c r="M387" s="101"/>
      <c r="N387" s="101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</row>
    <row r="388" spans="1:47" ht="18.75">
      <c r="A388" s="69"/>
      <c r="B388" s="69"/>
      <c r="C388" s="74"/>
      <c r="D388" s="74"/>
      <c r="E388" s="74"/>
      <c r="F388" s="101"/>
      <c r="G388" s="101"/>
      <c r="H388" s="101"/>
      <c r="I388" s="101"/>
      <c r="J388" s="101"/>
      <c r="K388" s="101"/>
      <c r="L388" s="101"/>
      <c r="M388" s="101"/>
      <c r="N388" s="101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</row>
    <row r="389" spans="1:47" ht="18.75">
      <c r="A389" s="69"/>
      <c r="B389" s="69"/>
      <c r="C389" s="74"/>
      <c r="D389" s="74"/>
      <c r="E389" s="74"/>
      <c r="F389" s="101"/>
      <c r="G389" s="101"/>
      <c r="H389" s="101"/>
      <c r="I389" s="101"/>
      <c r="J389" s="101"/>
      <c r="K389" s="101"/>
      <c r="L389" s="101"/>
      <c r="M389" s="101"/>
      <c r="N389" s="101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</row>
    <row r="390" spans="1:47" ht="18.75">
      <c r="A390" s="69"/>
      <c r="B390" s="69"/>
      <c r="C390" s="74"/>
      <c r="D390" s="74"/>
      <c r="E390" s="74"/>
      <c r="F390" s="101"/>
      <c r="G390" s="101"/>
      <c r="H390" s="101"/>
      <c r="I390" s="101"/>
      <c r="J390" s="101"/>
      <c r="K390" s="101"/>
      <c r="L390" s="101"/>
      <c r="M390" s="101"/>
      <c r="N390" s="101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</row>
    <row r="391" spans="1:47" ht="18.75">
      <c r="A391" s="69"/>
      <c r="B391" s="69"/>
      <c r="C391" s="74"/>
      <c r="D391" s="74"/>
      <c r="E391" s="74"/>
      <c r="F391" s="101"/>
      <c r="G391" s="101"/>
      <c r="H391" s="101"/>
      <c r="I391" s="101"/>
      <c r="J391" s="101"/>
      <c r="K391" s="101"/>
      <c r="L391" s="101"/>
      <c r="M391" s="101"/>
      <c r="N391" s="101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</row>
    <row r="392" spans="1:47" ht="18.75">
      <c r="A392" s="69"/>
      <c r="B392" s="69"/>
      <c r="C392" s="74"/>
      <c r="D392" s="74"/>
      <c r="E392" s="74"/>
      <c r="F392" s="101"/>
      <c r="G392" s="101"/>
      <c r="H392" s="101"/>
      <c r="I392" s="101"/>
      <c r="J392" s="101"/>
      <c r="K392" s="101"/>
      <c r="L392" s="101"/>
      <c r="M392" s="101"/>
      <c r="N392" s="101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</row>
    <row r="393" spans="1:47" ht="18.75">
      <c r="A393" s="69"/>
      <c r="B393" s="69"/>
      <c r="C393" s="74"/>
      <c r="D393" s="74"/>
      <c r="E393" s="74"/>
      <c r="F393" s="101"/>
      <c r="G393" s="101"/>
      <c r="H393" s="101"/>
      <c r="I393" s="101"/>
      <c r="J393" s="101"/>
      <c r="K393" s="101"/>
      <c r="L393" s="101"/>
      <c r="M393" s="101"/>
      <c r="N393" s="101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</row>
    <row r="394" spans="1:47" ht="18.75">
      <c r="A394" s="69"/>
      <c r="B394" s="69"/>
      <c r="C394" s="74"/>
      <c r="D394" s="74"/>
      <c r="E394" s="74"/>
      <c r="F394" s="101"/>
      <c r="G394" s="101"/>
      <c r="H394" s="101"/>
      <c r="I394" s="101"/>
      <c r="J394" s="101"/>
      <c r="K394" s="101"/>
      <c r="L394" s="101"/>
      <c r="M394" s="101"/>
      <c r="N394" s="101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</row>
    <row r="395" spans="1:47" ht="18.75">
      <c r="A395" s="69"/>
      <c r="B395" s="69"/>
      <c r="C395" s="74"/>
      <c r="D395" s="74"/>
      <c r="E395" s="74"/>
      <c r="F395" s="101"/>
      <c r="G395" s="101"/>
      <c r="H395" s="101"/>
      <c r="I395" s="101"/>
      <c r="J395" s="101"/>
      <c r="K395" s="101"/>
      <c r="L395" s="101"/>
      <c r="M395" s="101"/>
      <c r="N395" s="101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</row>
    <row r="396" spans="1:47" ht="18.75">
      <c r="A396" s="69"/>
      <c r="B396" s="69"/>
      <c r="C396" s="74"/>
      <c r="D396" s="74"/>
      <c r="E396" s="74"/>
      <c r="F396" s="101"/>
      <c r="G396" s="101"/>
      <c r="H396" s="101"/>
      <c r="I396" s="101"/>
      <c r="J396" s="101"/>
      <c r="K396" s="101"/>
      <c r="L396" s="101"/>
      <c r="M396" s="101"/>
      <c r="N396" s="101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</row>
    <row r="397" spans="1:47" ht="18.75">
      <c r="A397" s="69"/>
      <c r="B397" s="69"/>
      <c r="C397" s="74"/>
      <c r="D397" s="74"/>
      <c r="E397" s="74"/>
      <c r="F397" s="101"/>
      <c r="G397" s="101"/>
      <c r="H397" s="101"/>
      <c r="I397" s="101"/>
      <c r="J397" s="101"/>
      <c r="K397" s="101"/>
      <c r="L397" s="101"/>
      <c r="M397" s="101"/>
      <c r="N397" s="101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</row>
    <row r="398" spans="1:47" ht="18.75">
      <c r="A398" s="69"/>
      <c r="B398" s="69"/>
      <c r="C398" s="74"/>
      <c r="D398" s="74"/>
      <c r="E398" s="74"/>
      <c r="F398" s="101"/>
      <c r="G398" s="101"/>
      <c r="H398" s="101"/>
      <c r="I398" s="101"/>
      <c r="J398" s="101"/>
      <c r="K398" s="101"/>
      <c r="L398" s="101"/>
      <c r="M398" s="101"/>
      <c r="N398" s="101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</row>
    <row r="399" spans="1:47" ht="18.75">
      <c r="A399" s="69"/>
      <c r="B399" s="69"/>
      <c r="C399" s="74"/>
      <c r="D399" s="74"/>
      <c r="E399" s="74"/>
      <c r="F399" s="101"/>
      <c r="G399" s="101"/>
      <c r="H399" s="101"/>
      <c r="I399" s="101"/>
      <c r="J399" s="101"/>
      <c r="K399" s="101"/>
      <c r="L399" s="101"/>
      <c r="M399" s="101"/>
      <c r="N399" s="101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</row>
    <row r="400" spans="1:47" ht="18.75">
      <c r="A400" s="69"/>
      <c r="B400" s="69"/>
      <c r="C400" s="74"/>
      <c r="D400" s="74"/>
      <c r="E400" s="74"/>
      <c r="F400" s="101"/>
      <c r="G400" s="101"/>
      <c r="H400" s="101"/>
      <c r="I400" s="101"/>
      <c r="J400" s="101"/>
      <c r="K400" s="101"/>
      <c r="L400" s="101"/>
      <c r="M400" s="101"/>
      <c r="N400" s="101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</row>
    <row r="401" spans="1:47" ht="18.75">
      <c r="A401" s="69"/>
      <c r="B401" s="69"/>
      <c r="C401" s="74"/>
      <c r="D401" s="74"/>
      <c r="E401" s="74"/>
      <c r="F401" s="101"/>
      <c r="G401" s="101"/>
      <c r="H401" s="101"/>
      <c r="I401" s="101"/>
      <c r="J401" s="101"/>
      <c r="K401" s="101"/>
      <c r="L401" s="101"/>
      <c r="M401" s="101"/>
      <c r="N401" s="101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</row>
    <row r="402" spans="1:47" ht="18.75">
      <c r="A402" s="69"/>
      <c r="B402" s="69"/>
      <c r="C402" s="74"/>
      <c r="D402" s="74"/>
      <c r="E402" s="74"/>
      <c r="F402" s="101"/>
      <c r="G402" s="101"/>
      <c r="H402" s="101"/>
      <c r="I402" s="101"/>
      <c r="J402" s="101"/>
      <c r="K402" s="101"/>
      <c r="L402" s="101"/>
      <c r="M402" s="101"/>
      <c r="N402" s="101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</row>
    <row r="403" spans="1:47" ht="18.75">
      <c r="A403" s="69"/>
      <c r="B403" s="69"/>
      <c r="C403" s="74"/>
      <c r="D403" s="74"/>
      <c r="E403" s="74"/>
      <c r="F403" s="101"/>
      <c r="G403" s="101"/>
      <c r="H403" s="101"/>
      <c r="I403" s="101"/>
      <c r="J403" s="101"/>
      <c r="K403" s="101"/>
      <c r="L403" s="101"/>
      <c r="M403" s="101"/>
      <c r="N403" s="101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</row>
    <row r="404" spans="1:47" ht="18.75">
      <c r="A404" s="69"/>
      <c r="B404" s="69"/>
      <c r="C404" s="74"/>
      <c r="D404" s="74"/>
      <c r="E404" s="74"/>
      <c r="F404" s="101"/>
      <c r="G404" s="101"/>
      <c r="H404" s="101"/>
      <c r="I404" s="101"/>
      <c r="J404" s="101"/>
      <c r="K404" s="101"/>
      <c r="L404" s="101"/>
      <c r="M404" s="101"/>
      <c r="N404" s="101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</row>
    <row r="405" spans="1:47" ht="18.75">
      <c r="A405" s="69"/>
      <c r="B405" s="69"/>
      <c r="C405" s="74"/>
      <c r="D405" s="74"/>
      <c r="E405" s="74"/>
      <c r="F405" s="101"/>
      <c r="G405" s="101"/>
      <c r="H405" s="101"/>
      <c r="I405" s="101"/>
      <c r="J405" s="101"/>
      <c r="K405" s="101"/>
      <c r="L405" s="101"/>
      <c r="M405" s="101"/>
      <c r="N405" s="101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</row>
    <row r="406" spans="1:47" ht="18.75">
      <c r="A406" s="69"/>
      <c r="B406" s="69"/>
      <c r="C406" s="74"/>
      <c r="D406" s="74"/>
      <c r="E406" s="74"/>
      <c r="F406" s="101"/>
      <c r="G406" s="101"/>
      <c r="H406" s="101"/>
      <c r="I406" s="101"/>
      <c r="J406" s="101"/>
      <c r="K406" s="101"/>
      <c r="L406" s="101"/>
      <c r="M406" s="101"/>
      <c r="N406" s="101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</row>
    <row r="407" spans="1:47" ht="18.75">
      <c r="A407" s="69"/>
      <c r="B407" s="69"/>
      <c r="C407" s="74"/>
      <c r="D407" s="74"/>
      <c r="E407" s="74"/>
      <c r="F407" s="101"/>
      <c r="G407" s="101"/>
      <c r="H407" s="101"/>
      <c r="I407" s="101"/>
      <c r="J407" s="101"/>
      <c r="K407" s="101"/>
      <c r="L407" s="101"/>
      <c r="M407" s="101"/>
      <c r="N407" s="101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</row>
    <row r="408" spans="1:47" ht="18.75">
      <c r="A408" s="69"/>
      <c r="B408" s="69"/>
      <c r="C408" s="74"/>
      <c r="D408" s="74"/>
      <c r="E408" s="74"/>
      <c r="F408" s="101"/>
      <c r="G408" s="101"/>
      <c r="H408" s="101"/>
      <c r="I408" s="101"/>
      <c r="J408" s="101"/>
      <c r="K408" s="101"/>
      <c r="L408" s="101"/>
      <c r="M408" s="101"/>
      <c r="N408" s="101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</row>
    <row r="409" spans="1:47" ht="18.75">
      <c r="A409" s="69"/>
      <c r="B409" s="69"/>
      <c r="C409" s="74"/>
      <c r="D409" s="74"/>
      <c r="E409" s="74"/>
      <c r="F409" s="101"/>
      <c r="G409" s="101"/>
      <c r="H409" s="101"/>
      <c r="I409" s="101"/>
      <c r="J409" s="101"/>
      <c r="K409" s="101"/>
      <c r="L409" s="101"/>
      <c r="M409" s="101"/>
      <c r="N409" s="101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</row>
    <row r="410" spans="1:47" ht="18.75">
      <c r="A410" s="69"/>
      <c r="B410" s="69"/>
      <c r="C410" s="74"/>
      <c r="D410" s="74"/>
      <c r="E410" s="74"/>
      <c r="F410" s="101"/>
      <c r="G410" s="101"/>
      <c r="H410" s="101"/>
      <c r="I410" s="101"/>
      <c r="J410" s="101"/>
      <c r="K410" s="101"/>
      <c r="L410" s="101"/>
      <c r="M410" s="101"/>
      <c r="N410" s="101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</row>
    <row r="411" spans="1:47" ht="18.75">
      <c r="A411" s="69"/>
      <c r="B411" s="69"/>
      <c r="C411" s="74"/>
      <c r="D411" s="74"/>
      <c r="E411" s="74"/>
      <c r="F411" s="101"/>
      <c r="G411" s="101"/>
      <c r="H411" s="101"/>
      <c r="I411" s="101"/>
      <c r="J411" s="101"/>
      <c r="K411" s="101"/>
      <c r="L411" s="101"/>
      <c r="M411" s="101"/>
      <c r="N411" s="101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</row>
    <row r="412" spans="1:47" ht="18.75">
      <c r="A412" s="69"/>
      <c r="B412" s="69"/>
      <c r="C412" s="74"/>
      <c r="D412" s="74"/>
      <c r="E412" s="74"/>
      <c r="F412" s="101"/>
      <c r="G412" s="101"/>
      <c r="H412" s="101"/>
      <c r="I412" s="101"/>
      <c r="J412" s="101"/>
      <c r="K412" s="101"/>
      <c r="L412" s="101"/>
      <c r="M412" s="101"/>
      <c r="N412" s="101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</row>
    <row r="413" spans="1:47" ht="18.75">
      <c r="A413" s="69"/>
      <c r="B413" s="69"/>
      <c r="C413" s="74"/>
      <c r="D413" s="74"/>
      <c r="E413" s="74"/>
      <c r="F413" s="101"/>
      <c r="G413" s="101"/>
      <c r="H413" s="101"/>
      <c r="I413" s="101"/>
      <c r="J413" s="101"/>
      <c r="K413" s="101"/>
      <c r="L413" s="101"/>
      <c r="M413" s="101"/>
      <c r="N413" s="101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</row>
    <row r="414" spans="1:47" ht="18.75">
      <c r="A414" s="69"/>
      <c r="B414" s="69"/>
      <c r="C414" s="74"/>
      <c r="D414" s="74"/>
      <c r="E414" s="74"/>
      <c r="F414" s="101"/>
      <c r="G414" s="101"/>
      <c r="H414" s="101"/>
      <c r="I414" s="101"/>
      <c r="J414" s="101"/>
      <c r="K414" s="101"/>
      <c r="L414" s="101"/>
      <c r="M414" s="101"/>
      <c r="N414" s="101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</row>
    <row r="415" spans="1:47" ht="18.75">
      <c r="A415" s="69"/>
      <c r="B415" s="69"/>
      <c r="C415" s="74"/>
      <c r="D415" s="74"/>
      <c r="E415" s="74"/>
      <c r="F415" s="101"/>
      <c r="G415" s="101"/>
      <c r="H415" s="101"/>
      <c r="I415" s="101"/>
      <c r="J415" s="101"/>
      <c r="K415" s="101"/>
      <c r="L415" s="101"/>
      <c r="M415" s="101"/>
      <c r="N415" s="101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</row>
    <row r="416" spans="1:47" ht="18.75">
      <c r="A416" s="69"/>
      <c r="B416" s="69"/>
      <c r="C416" s="74"/>
      <c r="D416" s="74"/>
      <c r="E416" s="74"/>
      <c r="F416" s="101"/>
      <c r="G416" s="101"/>
      <c r="H416" s="101"/>
      <c r="I416" s="101"/>
      <c r="J416" s="101"/>
      <c r="K416" s="101"/>
      <c r="L416" s="101"/>
      <c r="M416" s="101"/>
      <c r="N416" s="101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</row>
    <row r="417" spans="1:47" ht="18.75">
      <c r="A417" s="69"/>
      <c r="B417" s="69"/>
      <c r="C417" s="74"/>
      <c r="D417" s="74"/>
      <c r="E417" s="74"/>
      <c r="F417" s="101"/>
      <c r="G417" s="101"/>
      <c r="H417" s="101"/>
      <c r="I417" s="101"/>
      <c r="J417" s="101"/>
      <c r="K417" s="101"/>
      <c r="L417" s="101"/>
      <c r="M417" s="101"/>
      <c r="N417" s="101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</row>
    <row r="418" spans="1:47" ht="18.75">
      <c r="A418" s="69"/>
      <c r="B418" s="69"/>
      <c r="C418" s="74"/>
      <c r="D418" s="74"/>
      <c r="E418" s="74"/>
      <c r="F418" s="101"/>
      <c r="G418" s="101"/>
      <c r="H418" s="101"/>
      <c r="I418" s="101"/>
      <c r="J418" s="101"/>
      <c r="K418" s="101"/>
      <c r="L418" s="101"/>
      <c r="M418" s="101"/>
      <c r="N418" s="101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</row>
    <row r="419" spans="1:47" ht="18.75">
      <c r="A419" s="69"/>
      <c r="B419" s="69"/>
      <c r="C419" s="74"/>
      <c r="D419" s="74"/>
      <c r="E419" s="74"/>
      <c r="F419" s="101"/>
      <c r="G419" s="101"/>
      <c r="H419" s="101"/>
      <c r="I419" s="101"/>
      <c r="J419" s="101"/>
      <c r="K419" s="101"/>
      <c r="L419" s="101"/>
      <c r="M419" s="101"/>
      <c r="N419" s="101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</row>
    <row r="420" spans="1:47" ht="18.75">
      <c r="A420" s="69"/>
      <c r="B420" s="69"/>
      <c r="C420" s="74"/>
      <c r="D420" s="74"/>
      <c r="E420" s="74"/>
      <c r="F420" s="101"/>
      <c r="G420" s="101"/>
      <c r="H420" s="101"/>
      <c r="I420" s="101"/>
      <c r="J420" s="101"/>
      <c r="K420" s="101"/>
      <c r="L420" s="101"/>
      <c r="M420" s="101"/>
      <c r="N420" s="101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</row>
    <row r="421" spans="1:47" ht="18.75">
      <c r="A421" s="69"/>
      <c r="B421" s="69"/>
      <c r="C421" s="74"/>
      <c r="D421" s="74"/>
      <c r="E421" s="74"/>
      <c r="F421" s="101"/>
      <c r="G421" s="101"/>
      <c r="H421" s="101"/>
      <c r="I421" s="101"/>
      <c r="J421" s="101"/>
      <c r="K421" s="101"/>
      <c r="L421" s="101"/>
      <c r="M421" s="101"/>
      <c r="N421" s="101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</row>
    <row r="422" spans="1:47" ht="18.75">
      <c r="A422" s="69"/>
      <c r="B422" s="69"/>
      <c r="C422" s="74"/>
      <c r="D422" s="74"/>
      <c r="E422" s="74"/>
      <c r="F422" s="101"/>
      <c r="G422" s="101"/>
      <c r="H422" s="101"/>
      <c r="I422" s="101"/>
      <c r="J422" s="101"/>
      <c r="K422" s="101"/>
      <c r="L422" s="101"/>
      <c r="M422" s="101"/>
      <c r="N422" s="101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</row>
    <row r="423" spans="1:47" ht="18.75">
      <c r="A423" s="69"/>
      <c r="B423" s="69"/>
      <c r="C423" s="74"/>
      <c r="D423" s="74"/>
      <c r="E423" s="74"/>
      <c r="F423" s="101"/>
      <c r="G423" s="101"/>
      <c r="H423" s="101"/>
      <c r="I423" s="101"/>
      <c r="J423" s="101"/>
      <c r="K423" s="101"/>
      <c r="L423" s="101"/>
      <c r="M423" s="101"/>
      <c r="N423" s="101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</row>
    <row r="424" spans="1:47" ht="18.75">
      <c r="A424" s="69"/>
      <c r="B424" s="69"/>
      <c r="C424" s="74"/>
      <c r="D424" s="74"/>
      <c r="E424" s="74"/>
      <c r="F424" s="101"/>
      <c r="G424" s="101"/>
      <c r="H424" s="101"/>
      <c r="I424" s="101"/>
      <c r="J424" s="101"/>
      <c r="K424" s="101"/>
      <c r="L424" s="101"/>
      <c r="M424" s="101"/>
      <c r="N424" s="101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</row>
    <row r="425" spans="1:47" ht="18.75">
      <c r="A425" s="69"/>
      <c r="B425" s="69"/>
      <c r="C425" s="74"/>
      <c r="D425" s="74"/>
      <c r="E425" s="74"/>
      <c r="F425" s="101"/>
      <c r="G425" s="101"/>
      <c r="H425" s="101"/>
      <c r="I425" s="101"/>
      <c r="J425" s="101"/>
      <c r="K425" s="101"/>
      <c r="L425" s="101"/>
      <c r="M425" s="101"/>
      <c r="N425" s="101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</row>
    <row r="426" spans="1:47" ht="18.75">
      <c r="A426" s="69"/>
      <c r="B426" s="69"/>
      <c r="C426" s="74"/>
      <c r="D426" s="74"/>
      <c r="E426" s="74"/>
      <c r="F426" s="101"/>
      <c r="G426" s="101"/>
      <c r="H426" s="101"/>
      <c r="I426" s="101"/>
      <c r="J426" s="101"/>
      <c r="K426" s="101"/>
      <c r="L426" s="101"/>
      <c r="M426" s="101"/>
      <c r="N426" s="101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</row>
    <row r="427" spans="1:47" ht="18.75">
      <c r="A427" s="69"/>
      <c r="B427" s="69"/>
      <c r="C427" s="74"/>
      <c r="D427" s="74"/>
      <c r="E427" s="74"/>
      <c r="F427" s="101"/>
      <c r="G427" s="101"/>
      <c r="H427" s="101"/>
      <c r="I427" s="101"/>
      <c r="J427" s="101"/>
      <c r="K427" s="101"/>
      <c r="L427" s="101"/>
      <c r="M427" s="101"/>
      <c r="N427" s="101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</row>
    <row r="428" spans="1:47" ht="18.75">
      <c r="A428" s="69"/>
      <c r="B428" s="69"/>
      <c r="C428" s="74"/>
      <c r="D428" s="74"/>
      <c r="E428" s="74"/>
      <c r="F428" s="101"/>
      <c r="G428" s="101"/>
      <c r="H428" s="101"/>
      <c r="I428" s="101"/>
      <c r="J428" s="101"/>
      <c r="K428" s="101"/>
      <c r="L428" s="101"/>
      <c r="M428" s="101"/>
      <c r="N428" s="101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</row>
    <row r="429" spans="1:47" ht="18.75">
      <c r="A429" s="69"/>
      <c r="B429" s="69"/>
      <c r="C429" s="74"/>
      <c r="D429" s="74"/>
      <c r="E429" s="74"/>
      <c r="F429" s="101"/>
      <c r="G429" s="101"/>
      <c r="H429" s="101"/>
      <c r="I429" s="101"/>
      <c r="J429" s="101"/>
      <c r="K429" s="101"/>
      <c r="L429" s="101"/>
      <c r="M429" s="101"/>
      <c r="N429" s="101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</row>
    <row r="430" spans="1:47" ht="18.75">
      <c r="A430" s="69"/>
      <c r="B430" s="69"/>
      <c r="C430" s="74"/>
      <c r="D430" s="74"/>
      <c r="E430" s="74"/>
      <c r="F430" s="101"/>
      <c r="G430" s="101"/>
      <c r="H430" s="101"/>
      <c r="I430" s="101"/>
      <c r="J430" s="101"/>
      <c r="K430" s="101"/>
      <c r="L430" s="101"/>
      <c r="M430" s="101"/>
      <c r="N430" s="101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</row>
    <row r="431" spans="1:47" ht="18.75">
      <c r="A431" s="69"/>
      <c r="B431" s="69"/>
      <c r="C431" s="74"/>
      <c r="D431" s="74"/>
      <c r="E431" s="74"/>
      <c r="F431" s="101"/>
      <c r="G431" s="101"/>
      <c r="H431" s="101"/>
      <c r="I431" s="101"/>
      <c r="J431" s="101"/>
      <c r="K431" s="101"/>
      <c r="L431" s="101"/>
      <c r="M431" s="101"/>
      <c r="N431" s="101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</row>
    <row r="432" spans="1:47" ht="18.75">
      <c r="A432" s="69"/>
      <c r="B432" s="69"/>
      <c r="C432" s="74"/>
      <c r="D432" s="74"/>
      <c r="E432" s="74"/>
      <c r="F432" s="101"/>
      <c r="G432" s="101"/>
      <c r="H432" s="101"/>
      <c r="I432" s="101"/>
      <c r="J432" s="101"/>
      <c r="K432" s="101"/>
      <c r="L432" s="101"/>
      <c r="M432" s="101"/>
      <c r="N432" s="101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</row>
    <row r="433" spans="1:47" ht="18.75">
      <c r="A433" s="69"/>
      <c r="B433" s="69"/>
      <c r="C433" s="74"/>
      <c r="D433" s="74"/>
      <c r="E433" s="74"/>
      <c r="F433" s="101"/>
      <c r="G433" s="101"/>
      <c r="H433" s="101"/>
      <c r="I433" s="101"/>
      <c r="J433" s="101"/>
      <c r="K433" s="101"/>
      <c r="L433" s="101"/>
      <c r="M433" s="101"/>
      <c r="N433" s="101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</row>
    <row r="434" spans="1:47" ht="18.75">
      <c r="A434" s="69"/>
      <c r="B434" s="69"/>
      <c r="C434" s="74"/>
      <c r="D434" s="74"/>
      <c r="E434" s="74"/>
      <c r="F434" s="101"/>
      <c r="G434" s="101"/>
      <c r="H434" s="101"/>
      <c r="I434" s="101"/>
      <c r="J434" s="101"/>
      <c r="K434" s="101"/>
      <c r="L434" s="101"/>
      <c r="M434" s="101"/>
      <c r="N434" s="101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</row>
    <row r="435" spans="1:47" ht="18.75">
      <c r="A435" s="69"/>
      <c r="B435" s="69"/>
      <c r="C435" s="74"/>
      <c r="D435" s="74"/>
      <c r="E435" s="74"/>
      <c r="F435" s="101"/>
      <c r="G435" s="101"/>
      <c r="H435" s="101"/>
      <c r="I435" s="101"/>
      <c r="J435" s="101"/>
      <c r="K435" s="101"/>
      <c r="L435" s="101"/>
      <c r="M435" s="101"/>
      <c r="N435" s="101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</row>
    <row r="436" spans="1:47" ht="18.75">
      <c r="A436" s="69"/>
      <c r="B436" s="69"/>
      <c r="C436" s="74"/>
      <c r="D436" s="74"/>
      <c r="E436" s="74"/>
      <c r="F436" s="101"/>
      <c r="G436" s="101"/>
      <c r="H436" s="101"/>
      <c r="I436" s="101"/>
      <c r="J436" s="101"/>
      <c r="K436" s="101"/>
      <c r="L436" s="101"/>
      <c r="M436" s="101"/>
      <c r="N436" s="101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</row>
    <row r="437" spans="1:47" ht="18.75">
      <c r="A437" s="69"/>
      <c r="B437" s="69"/>
      <c r="C437" s="74"/>
      <c r="D437" s="74"/>
      <c r="E437" s="74"/>
      <c r="F437" s="101"/>
      <c r="G437" s="101"/>
      <c r="H437" s="101"/>
      <c r="I437" s="101"/>
      <c r="J437" s="101"/>
      <c r="K437" s="101"/>
      <c r="L437" s="101"/>
      <c r="M437" s="101"/>
      <c r="N437" s="101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</row>
    <row r="438" spans="1:47" ht="18.75">
      <c r="A438" s="69"/>
      <c r="B438" s="69"/>
      <c r="C438" s="74"/>
      <c r="D438" s="74"/>
      <c r="E438" s="74"/>
      <c r="F438" s="101"/>
      <c r="G438" s="101"/>
      <c r="H438" s="101"/>
      <c r="I438" s="101"/>
      <c r="J438" s="101"/>
      <c r="K438" s="101"/>
      <c r="L438" s="101"/>
      <c r="M438" s="101"/>
      <c r="N438" s="101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</row>
    <row r="439" spans="1:47" ht="18.75">
      <c r="A439" s="69"/>
      <c r="B439" s="69"/>
      <c r="C439" s="74"/>
      <c r="D439" s="74"/>
      <c r="E439" s="74"/>
      <c r="F439" s="101"/>
      <c r="G439" s="101"/>
      <c r="H439" s="101"/>
      <c r="I439" s="101"/>
      <c r="J439" s="101"/>
      <c r="K439" s="101"/>
      <c r="L439" s="101"/>
      <c r="M439" s="101"/>
      <c r="N439" s="101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</row>
    <row r="440" spans="1:47" ht="18.75">
      <c r="A440" s="69"/>
      <c r="B440" s="69"/>
      <c r="C440" s="74"/>
      <c r="D440" s="74"/>
      <c r="E440" s="74"/>
      <c r="F440" s="101"/>
      <c r="G440" s="101"/>
      <c r="H440" s="101"/>
      <c r="I440" s="101"/>
      <c r="J440" s="101"/>
      <c r="K440" s="101"/>
      <c r="L440" s="101"/>
      <c r="M440" s="101"/>
      <c r="N440" s="101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</row>
    <row r="441" spans="1:47" ht="18.75">
      <c r="A441" s="69"/>
      <c r="B441" s="69"/>
      <c r="C441" s="74"/>
      <c r="D441" s="74"/>
      <c r="E441" s="74"/>
      <c r="F441" s="101"/>
      <c r="G441" s="101"/>
      <c r="H441" s="101"/>
      <c r="I441" s="101"/>
      <c r="J441" s="101"/>
      <c r="K441" s="101"/>
      <c r="L441" s="101"/>
      <c r="M441" s="101"/>
      <c r="N441" s="101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</row>
    <row r="442" spans="1:47" ht="18.75">
      <c r="A442" s="69"/>
      <c r="B442" s="69"/>
      <c r="C442" s="74"/>
      <c r="D442" s="74"/>
      <c r="E442" s="74"/>
      <c r="F442" s="101"/>
      <c r="G442" s="101"/>
      <c r="H442" s="101"/>
      <c r="I442" s="101"/>
      <c r="J442" s="101"/>
      <c r="K442" s="101"/>
      <c r="L442" s="101"/>
      <c r="M442" s="101"/>
      <c r="N442" s="101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</row>
    <row r="443" spans="1:47" ht="18.75">
      <c r="A443" s="69"/>
      <c r="B443" s="69"/>
      <c r="C443" s="74"/>
      <c r="D443" s="74"/>
      <c r="E443" s="74"/>
      <c r="F443" s="101"/>
      <c r="G443" s="101"/>
      <c r="H443" s="101"/>
      <c r="I443" s="101"/>
      <c r="J443" s="101"/>
      <c r="K443" s="101"/>
      <c r="L443" s="101"/>
      <c r="M443" s="101"/>
      <c r="N443" s="101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</row>
    <row r="444" spans="1:47" ht="18.75">
      <c r="A444" s="69"/>
      <c r="B444" s="69"/>
      <c r="C444" s="74"/>
      <c r="D444" s="74"/>
      <c r="E444" s="74"/>
      <c r="F444" s="101"/>
      <c r="G444" s="101"/>
      <c r="H444" s="101"/>
      <c r="I444" s="101"/>
      <c r="J444" s="101"/>
      <c r="K444" s="101"/>
      <c r="L444" s="101"/>
      <c r="M444" s="101"/>
      <c r="N444" s="101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</row>
    <row r="445" spans="1:47" ht="18.75">
      <c r="A445" s="69"/>
      <c r="B445" s="69"/>
      <c r="C445" s="74"/>
      <c r="D445" s="74"/>
      <c r="E445" s="74"/>
      <c r="F445" s="101"/>
      <c r="G445" s="101"/>
      <c r="H445" s="101"/>
      <c r="I445" s="101"/>
      <c r="J445" s="101"/>
      <c r="K445" s="101"/>
      <c r="L445" s="101"/>
      <c r="M445" s="101"/>
      <c r="N445" s="101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</row>
    <row r="446" spans="1:47" ht="18.75">
      <c r="A446" s="69"/>
      <c r="B446" s="69"/>
      <c r="C446" s="74"/>
      <c r="D446" s="74"/>
      <c r="E446" s="74"/>
      <c r="F446" s="101"/>
      <c r="G446" s="101"/>
      <c r="H446" s="101"/>
      <c r="I446" s="101"/>
      <c r="J446" s="101"/>
      <c r="K446" s="101"/>
      <c r="L446" s="101"/>
      <c r="M446" s="101"/>
      <c r="N446" s="101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</row>
    <row r="447" spans="1:47" ht="18.75">
      <c r="A447" s="69"/>
      <c r="B447" s="69"/>
      <c r="C447" s="74"/>
      <c r="D447" s="74"/>
      <c r="E447" s="74"/>
      <c r="F447" s="101"/>
      <c r="G447" s="101"/>
      <c r="H447" s="101"/>
      <c r="I447" s="101"/>
      <c r="J447" s="101"/>
      <c r="K447" s="101"/>
      <c r="L447" s="101"/>
      <c r="M447" s="101"/>
      <c r="N447" s="101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</row>
    <row r="448" spans="1:47" ht="18.75">
      <c r="A448" s="69"/>
      <c r="B448" s="69"/>
      <c r="C448" s="74"/>
      <c r="D448" s="74"/>
      <c r="E448" s="74"/>
      <c r="F448" s="101"/>
      <c r="G448" s="101"/>
      <c r="H448" s="101"/>
      <c r="I448" s="101"/>
      <c r="J448" s="101"/>
      <c r="K448" s="101"/>
      <c r="L448" s="101"/>
      <c r="M448" s="101"/>
      <c r="N448" s="101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</row>
    <row r="449" spans="1:47" ht="18.75">
      <c r="A449" s="69"/>
      <c r="B449" s="69"/>
      <c r="C449" s="74"/>
      <c r="D449" s="74"/>
      <c r="E449" s="74"/>
      <c r="F449" s="101"/>
      <c r="G449" s="101"/>
      <c r="H449" s="101"/>
      <c r="I449" s="101"/>
      <c r="J449" s="101"/>
      <c r="K449" s="101"/>
      <c r="L449" s="101"/>
      <c r="M449" s="101"/>
      <c r="N449" s="101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</row>
    <row r="450" spans="1:47" ht="18.75">
      <c r="A450" s="69"/>
      <c r="B450" s="69"/>
      <c r="C450" s="74"/>
      <c r="D450" s="74"/>
      <c r="E450" s="74"/>
      <c r="F450" s="101"/>
      <c r="G450" s="101"/>
      <c r="H450" s="101"/>
      <c r="I450" s="101"/>
      <c r="J450" s="101"/>
      <c r="K450" s="101"/>
      <c r="L450" s="101"/>
      <c r="M450" s="101"/>
      <c r="N450" s="101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</row>
    <row r="451" spans="1:47" ht="18.75">
      <c r="A451" s="69"/>
      <c r="B451" s="69"/>
      <c r="C451" s="74"/>
      <c r="D451" s="74"/>
      <c r="E451" s="74"/>
      <c r="F451" s="101"/>
      <c r="G451" s="101"/>
      <c r="H451" s="101"/>
      <c r="I451" s="101"/>
      <c r="J451" s="101"/>
      <c r="K451" s="101"/>
      <c r="L451" s="101"/>
      <c r="M451" s="101"/>
      <c r="N451" s="101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</row>
    <row r="452" spans="1:47" ht="18.75">
      <c r="A452" s="69"/>
      <c r="B452" s="69"/>
      <c r="C452" s="74"/>
      <c r="D452" s="74"/>
      <c r="E452" s="74"/>
      <c r="F452" s="101"/>
      <c r="G452" s="101"/>
      <c r="H452" s="101"/>
      <c r="I452" s="101"/>
      <c r="J452" s="101"/>
      <c r="K452" s="101"/>
      <c r="L452" s="101"/>
      <c r="M452" s="101"/>
      <c r="N452" s="101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</row>
    <row r="453" spans="1:47" ht="18.75">
      <c r="A453" s="69"/>
      <c r="B453" s="69"/>
      <c r="C453" s="74"/>
      <c r="D453" s="74"/>
      <c r="E453" s="74"/>
      <c r="F453" s="101"/>
      <c r="G453" s="101"/>
      <c r="H453" s="101"/>
      <c r="I453" s="101"/>
      <c r="J453" s="101"/>
      <c r="K453" s="101"/>
      <c r="L453" s="101"/>
      <c r="M453" s="101"/>
      <c r="N453" s="101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</row>
    <row r="454" spans="1:47" ht="18.75">
      <c r="A454" s="69"/>
      <c r="B454" s="69"/>
      <c r="C454" s="74"/>
      <c r="D454" s="74"/>
      <c r="E454" s="74"/>
      <c r="F454" s="101"/>
      <c r="G454" s="101"/>
      <c r="H454" s="101"/>
      <c r="I454" s="101"/>
      <c r="J454" s="101"/>
      <c r="K454" s="101"/>
      <c r="L454" s="101"/>
      <c r="M454" s="101"/>
      <c r="N454" s="101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</row>
    <row r="455" spans="1:47" ht="18.75">
      <c r="A455" s="69"/>
      <c r="B455" s="69"/>
      <c r="C455" s="74"/>
      <c r="D455" s="74"/>
      <c r="E455" s="74"/>
      <c r="F455" s="101"/>
      <c r="G455" s="101"/>
      <c r="H455" s="101"/>
      <c r="I455" s="101"/>
      <c r="J455" s="101"/>
      <c r="K455" s="101"/>
      <c r="L455" s="101"/>
      <c r="M455" s="101"/>
      <c r="N455" s="101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</row>
    <row r="456" spans="1:47" ht="18.75">
      <c r="A456" s="69"/>
      <c r="B456" s="69"/>
      <c r="C456" s="74"/>
      <c r="D456" s="74"/>
      <c r="E456" s="74"/>
      <c r="F456" s="101"/>
      <c r="G456" s="101"/>
      <c r="H456" s="101"/>
      <c r="I456" s="101"/>
      <c r="J456" s="101"/>
      <c r="K456" s="101"/>
      <c r="L456" s="101"/>
      <c r="M456" s="101"/>
      <c r="N456" s="101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</row>
    <row r="457" spans="1:47" ht="18.75">
      <c r="A457" s="69"/>
      <c r="B457" s="69"/>
      <c r="C457" s="74"/>
      <c r="D457" s="74"/>
      <c r="E457" s="74"/>
      <c r="F457" s="101"/>
      <c r="G457" s="101"/>
      <c r="H457" s="101"/>
      <c r="I457" s="101"/>
      <c r="J457" s="101"/>
      <c r="K457" s="101"/>
      <c r="L457" s="101"/>
      <c r="M457" s="101"/>
      <c r="N457" s="101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</row>
    <row r="458" spans="1:47" ht="18.75">
      <c r="A458" s="69"/>
      <c r="B458" s="69"/>
      <c r="C458" s="74"/>
      <c r="D458" s="74"/>
      <c r="E458" s="74"/>
      <c r="F458" s="101"/>
      <c r="G458" s="101"/>
      <c r="H458" s="101"/>
      <c r="I458" s="101"/>
      <c r="J458" s="101"/>
      <c r="K458" s="101"/>
      <c r="L458" s="101"/>
      <c r="M458" s="101"/>
      <c r="N458" s="101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</row>
    <row r="459" spans="1:47" ht="18.75">
      <c r="A459" s="69"/>
      <c r="B459" s="69"/>
      <c r="C459" s="74"/>
      <c r="D459" s="74"/>
      <c r="E459" s="74"/>
      <c r="F459" s="101"/>
      <c r="G459" s="101"/>
      <c r="H459" s="101"/>
      <c r="I459" s="101"/>
      <c r="J459" s="101"/>
      <c r="K459" s="101"/>
      <c r="L459" s="101"/>
      <c r="M459" s="101"/>
      <c r="N459" s="101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</row>
    <row r="460" spans="1:47" ht="18.75">
      <c r="A460" s="69"/>
      <c r="B460" s="69"/>
      <c r="C460" s="74"/>
      <c r="D460" s="74"/>
      <c r="E460" s="74"/>
      <c r="F460" s="101"/>
      <c r="G460" s="101"/>
      <c r="H460" s="101"/>
      <c r="I460" s="101"/>
      <c r="J460" s="101"/>
      <c r="K460" s="101"/>
      <c r="L460" s="101"/>
      <c r="M460" s="101"/>
      <c r="N460" s="101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</row>
    <row r="461" spans="1:47" ht="18.75">
      <c r="A461" s="69"/>
      <c r="B461" s="69"/>
      <c r="C461" s="74"/>
      <c r="D461" s="74"/>
      <c r="E461" s="74"/>
      <c r="F461" s="101"/>
      <c r="G461" s="101"/>
      <c r="H461" s="101"/>
      <c r="I461" s="101"/>
      <c r="J461" s="101"/>
      <c r="K461" s="101"/>
      <c r="L461" s="101"/>
      <c r="M461" s="101"/>
      <c r="N461" s="101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</row>
    <row r="462" spans="1:47" ht="18.75">
      <c r="A462" s="69"/>
      <c r="B462" s="69"/>
      <c r="C462" s="74"/>
      <c r="D462" s="74"/>
      <c r="E462" s="74"/>
      <c r="F462" s="101"/>
      <c r="G462" s="101"/>
      <c r="H462" s="101"/>
      <c r="I462" s="101"/>
      <c r="J462" s="101"/>
      <c r="K462" s="101"/>
      <c r="L462" s="101"/>
      <c r="M462" s="101"/>
      <c r="N462" s="101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</row>
    <row r="463" spans="1:47" ht="18.75">
      <c r="A463" s="69"/>
      <c r="B463" s="69"/>
      <c r="C463" s="74"/>
      <c r="D463" s="74"/>
      <c r="E463" s="74"/>
      <c r="F463" s="101"/>
      <c r="G463" s="101"/>
      <c r="H463" s="101"/>
      <c r="I463" s="101"/>
      <c r="J463" s="101"/>
      <c r="K463" s="101"/>
      <c r="L463" s="101"/>
      <c r="M463" s="101"/>
      <c r="N463" s="101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</row>
    <row r="464" spans="1:47" ht="18.75">
      <c r="A464" s="69"/>
      <c r="B464" s="69"/>
      <c r="C464" s="74"/>
      <c r="D464" s="74"/>
      <c r="E464" s="74"/>
      <c r="F464" s="101"/>
      <c r="G464" s="101"/>
      <c r="H464" s="101"/>
      <c r="I464" s="101"/>
      <c r="J464" s="101"/>
      <c r="K464" s="101"/>
      <c r="L464" s="101"/>
      <c r="M464" s="101"/>
      <c r="N464" s="101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</row>
    <row r="465" spans="1:47" ht="18.75">
      <c r="A465" s="69"/>
      <c r="B465" s="69"/>
      <c r="C465" s="74"/>
      <c r="D465" s="74"/>
      <c r="E465" s="74"/>
      <c r="F465" s="101"/>
      <c r="G465" s="101"/>
      <c r="H465" s="101"/>
      <c r="I465" s="101"/>
      <c r="J465" s="101"/>
      <c r="K465" s="101"/>
      <c r="L465" s="101"/>
      <c r="M465" s="101"/>
      <c r="N465" s="101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</row>
    <row r="466" spans="1:47" ht="18.75">
      <c r="A466" s="69"/>
      <c r="B466" s="69"/>
      <c r="C466" s="74"/>
      <c r="D466" s="74"/>
      <c r="E466" s="74"/>
      <c r="F466" s="101"/>
      <c r="G466" s="101"/>
      <c r="H466" s="101"/>
      <c r="I466" s="101"/>
      <c r="J466" s="101"/>
      <c r="K466" s="101"/>
      <c r="L466" s="101"/>
      <c r="M466" s="101"/>
      <c r="N466" s="101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</row>
    <row r="467" spans="1:47" ht="18.75">
      <c r="A467" s="69"/>
      <c r="B467" s="69"/>
      <c r="C467" s="74"/>
      <c r="D467" s="74"/>
      <c r="E467" s="74"/>
      <c r="F467" s="101"/>
      <c r="G467" s="101"/>
      <c r="H467" s="101"/>
      <c r="I467" s="101"/>
      <c r="J467" s="101"/>
      <c r="K467" s="101"/>
      <c r="L467" s="101"/>
      <c r="M467" s="101"/>
      <c r="N467" s="101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</row>
    <row r="468" spans="1:47" ht="18.75">
      <c r="A468" s="69"/>
      <c r="B468" s="69"/>
      <c r="C468" s="74"/>
      <c r="D468" s="74"/>
      <c r="E468" s="74"/>
      <c r="F468" s="101"/>
      <c r="G468" s="101"/>
      <c r="H468" s="101"/>
      <c r="I468" s="101"/>
      <c r="J468" s="101"/>
      <c r="K468" s="101"/>
      <c r="L468" s="101"/>
      <c r="M468" s="101"/>
      <c r="N468" s="101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</row>
    <row r="469" spans="1:47" ht="18.75">
      <c r="A469" s="69"/>
      <c r="B469" s="69"/>
      <c r="C469" s="74"/>
      <c r="D469" s="74"/>
      <c r="E469" s="74"/>
      <c r="F469" s="101"/>
      <c r="G469" s="101"/>
      <c r="H469" s="101"/>
      <c r="I469" s="101"/>
      <c r="J469" s="101"/>
      <c r="K469" s="101"/>
      <c r="L469" s="101"/>
      <c r="M469" s="101"/>
      <c r="N469" s="101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</row>
    <row r="470" spans="1:47" ht="18.75">
      <c r="A470" s="69"/>
      <c r="B470" s="69"/>
      <c r="C470" s="74"/>
      <c r="D470" s="74"/>
      <c r="E470" s="74"/>
      <c r="F470" s="101"/>
      <c r="G470" s="101"/>
      <c r="H470" s="101"/>
      <c r="I470" s="101"/>
      <c r="J470" s="101"/>
      <c r="K470" s="101"/>
      <c r="L470" s="101"/>
      <c r="M470" s="101"/>
      <c r="N470" s="101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</row>
    <row r="471" spans="1:47" ht="18.75">
      <c r="A471" s="69"/>
      <c r="B471" s="69"/>
      <c r="C471" s="74"/>
      <c r="D471" s="74"/>
      <c r="E471" s="74"/>
      <c r="F471" s="101"/>
      <c r="G471" s="101"/>
      <c r="H471" s="101"/>
      <c r="I471" s="101"/>
      <c r="J471" s="101"/>
      <c r="K471" s="101"/>
      <c r="L471" s="101"/>
      <c r="M471" s="101"/>
      <c r="N471" s="101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</row>
    <row r="472" spans="1:47" ht="18.75">
      <c r="A472" s="69"/>
      <c r="B472" s="69"/>
      <c r="C472" s="74"/>
      <c r="D472" s="74"/>
      <c r="E472" s="74"/>
      <c r="F472" s="101"/>
      <c r="G472" s="101"/>
      <c r="H472" s="101"/>
      <c r="I472" s="101"/>
      <c r="J472" s="101"/>
      <c r="K472" s="101"/>
      <c r="L472" s="101"/>
      <c r="M472" s="101"/>
      <c r="N472" s="101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</row>
    <row r="473" spans="1:47" ht="18.75">
      <c r="A473" s="69"/>
      <c r="B473" s="69"/>
      <c r="C473" s="74"/>
      <c r="D473" s="74"/>
      <c r="E473" s="74"/>
      <c r="F473" s="101"/>
      <c r="G473" s="101"/>
      <c r="H473" s="101"/>
      <c r="I473" s="101"/>
      <c r="J473" s="101"/>
      <c r="K473" s="101"/>
      <c r="L473" s="101"/>
      <c r="M473" s="101"/>
      <c r="N473" s="101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</row>
    <row r="474" spans="1:47" ht="18.75">
      <c r="A474" s="69"/>
      <c r="B474" s="69"/>
      <c r="C474" s="74"/>
      <c r="D474" s="74"/>
      <c r="E474" s="74"/>
      <c r="F474" s="101"/>
      <c r="G474" s="101"/>
      <c r="H474" s="101"/>
      <c r="I474" s="101"/>
      <c r="J474" s="101"/>
      <c r="K474" s="101"/>
      <c r="L474" s="101"/>
      <c r="M474" s="101"/>
      <c r="N474" s="101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</row>
    <row r="475" spans="1:47" ht="18.75">
      <c r="A475" s="69"/>
      <c r="B475" s="69"/>
      <c r="C475" s="74"/>
      <c r="D475" s="74"/>
      <c r="E475" s="74"/>
      <c r="F475" s="101"/>
      <c r="G475" s="101"/>
      <c r="H475" s="101"/>
      <c r="I475" s="101"/>
      <c r="J475" s="101"/>
      <c r="K475" s="101"/>
      <c r="L475" s="101"/>
      <c r="M475" s="101"/>
      <c r="N475" s="101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</row>
    <row r="476" spans="1:47" ht="18.75">
      <c r="A476" s="69"/>
      <c r="B476" s="69"/>
      <c r="C476" s="74"/>
      <c r="D476" s="74"/>
      <c r="E476" s="74"/>
      <c r="F476" s="101"/>
      <c r="G476" s="101"/>
      <c r="H476" s="101"/>
      <c r="I476" s="101"/>
      <c r="J476" s="101"/>
      <c r="K476" s="101"/>
      <c r="L476" s="101"/>
      <c r="M476" s="101"/>
      <c r="N476" s="101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</row>
    <row r="477" spans="1:47" ht="18.75">
      <c r="A477" s="69"/>
      <c r="B477" s="69"/>
      <c r="C477" s="74"/>
      <c r="D477" s="74"/>
      <c r="E477" s="74"/>
      <c r="F477" s="101"/>
      <c r="G477" s="101"/>
      <c r="H477" s="101"/>
      <c r="I477" s="101"/>
      <c r="J477" s="101"/>
      <c r="K477" s="101"/>
      <c r="L477" s="101"/>
      <c r="M477" s="101"/>
      <c r="N477" s="101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</row>
    <row r="478" spans="1:47" ht="18.75">
      <c r="A478" s="69"/>
      <c r="B478" s="69"/>
      <c r="C478" s="74"/>
      <c r="D478" s="74"/>
      <c r="E478" s="74"/>
      <c r="F478" s="101"/>
      <c r="G478" s="101"/>
      <c r="H478" s="101"/>
      <c r="I478" s="101"/>
      <c r="J478" s="101"/>
      <c r="K478" s="101"/>
      <c r="L478" s="101"/>
      <c r="M478" s="101"/>
      <c r="N478" s="101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</row>
    <row r="479" spans="1:47" ht="18.75">
      <c r="A479" s="69"/>
      <c r="B479" s="69"/>
      <c r="C479" s="74"/>
      <c r="D479" s="74"/>
      <c r="E479" s="74"/>
      <c r="F479" s="101"/>
      <c r="G479" s="101"/>
      <c r="H479" s="101"/>
      <c r="I479" s="101"/>
      <c r="J479" s="101"/>
      <c r="K479" s="101"/>
      <c r="L479" s="101"/>
      <c r="M479" s="101"/>
      <c r="N479" s="101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</row>
    <row r="480" spans="1:47" ht="18.75">
      <c r="A480" s="69"/>
      <c r="B480" s="69"/>
      <c r="C480" s="74"/>
      <c r="D480" s="74"/>
      <c r="E480" s="74"/>
      <c r="F480" s="101"/>
      <c r="G480" s="101"/>
      <c r="H480" s="101"/>
      <c r="I480" s="101"/>
      <c r="J480" s="101"/>
      <c r="K480" s="101"/>
      <c r="L480" s="101"/>
      <c r="M480" s="101"/>
      <c r="N480" s="101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</row>
    <row r="481" spans="1:47" ht="18.75">
      <c r="A481" s="69"/>
      <c r="B481" s="69"/>
      <c r="C481" s="74"/>
      <c r="D481" s="74"/>
      <c r="E481" s="74"/>
      <c r="F481" s="101"/>
      <c r="G481" s="101"/>
      <c r="H481" s="101"/>
      <c r="I481" s="101"/>
      <c r="J481" s="101"/>
      <c r="K481" s="101"/>
      <c r="L481" s="101"/>
      <c r="M481" s="101"/>
      <c r="N481" s="101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</row>
    <row r="482" spans="1:47" ht="18.75">
      <c r="A482" s="69"/>
      <c r="B482" s="69"/>
      <c r="C482" s="74"/>
      <c r="D482" s="74"/>
      <c r="E482" s="74"/>
      <c r="F482" s="101"/>
      <c r="G482" s="101"/>
      <c r="H482" s="101"/>
      <c r="I482" s="101"/>
      <c r="J482" s="101"/>
      <c r="K482" s="101"/>
      <c r="L482" s="101"/>
      <c r="M482" s="101"/>
      <c r="N482" s="101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</row>
    <row r="483" spans="1:47" ht="18.75">
      <c r="A483" s="69"/>
      <c r="B483" s="69"/>
      <c r="C483" s="74"/>
      <c r="D483" s="74"/>
      <c r="E483" s="74"/>
      <c r="F483" s="101"/>
      <c r="G483" s="101"/>
      <c r="H483" s="101"/>
      <c r="I483" s="101"/>
      <c r="J483" s="101"/>
      <c r="K483" s="101"/>
      <c r="L483" s="101"/>
      <c r="M483" s="101"/>
      <c r="N483" s="101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</row>
    <row r="484" spans="1:47" ht="18.75">
      <c r="A484" s="69"/>
      <c r="B484" s="69"/>
      <c r="C484" s="74"/>
      <c r="D484" s="74"/>
      <c r="E484" s="74"/>
      <c r="F484" s="101"/>
      <c r="G484" s="101"/>
      <c r="H484" s="101"/>
      <c r="I484" s="101"/>
      <c r="J484" s="101"/>
      <c r="K484" s="101"/>
      <c r="L484" s="101"/>
      <c r="M484" s="101"/>
      <c r="N484" s="101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</row>
    <row r="485" spans="1:47" ht="18.75">
      <c r="A485" s="69"/>
      <c r="B485" s="69"/>
      <c r="C485" s="74"/>
      <c r="D485" s="74"/>
      <c r="E485" s="74"/>
      <c r="F485" s="101"/>
      <c r="G485" s="101"/>
      <c r="H485" s="101"/>
      <c r="I485" s="101"/>
      <c r="J485" s="101"/>
      <c r="K485" s="101"/>
      <c r="L485" s="101"/>
      <c r="M485" s="101"/>
      <c r="N485" s="101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</row>
    <row r="486" spans="1:47" ht="18.75">
      <c r="A486" s="69"/>
      <c r="B486" s="69"/>
      <c r="C486" s="74"/>
      <c r="D486" s="74"/>
      <c r="E486" s="74"/>
      <c r="F486" s="101"/>
      <c r="G486" s="101"/>
      <c r="H486" s="101"/>
      <c r="I486" s="101"/>
      <c r="J486" s="101"/>
      <c r="K486" s="101"/>
      <c r="L486" s="101"/>
      <c r="M486" s="101"/>
      <c r="N486" s="101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</row>
    <row r="487" spans="1:47" ht="18.75">
      <c r="A487" s="69"/>
      <c r="B487" s="69"/>
      <c r="C487" s="74"/>
      <c r="D487" s="74"/>
      <c r="E487" s="74"/>
      <c r="F487" s="101"/>
      <c r="G487" s="101"/>
      <c r="H487" s="101"/>
      <c r="I487" s="101"/>
      <c r="J487" s="101"/>
      <c r="K487" s="101"/>
      <c r="L487" s="101"/>
      <c r="M487" s="101"/>
      <c r="N487" s="101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</row>
    <row r="488" spans="1:47" ht="18.75">
      <c r="A488" s="69"/>
      <c r="B488" s="69"/>
      <c r="C488" s="74"/>
      <c r="D488" s="74"/>
      <c r="E488" s="74"/>
      <c r="F488" s="101"/>
      <c r="G488" s="101"/>
      <c r="H488" s="101"/>
      <c r="I488" s="101"/>
      <c r="J488" s="101"/>
      <c r="K488" s="101"/>
      <c r="L488" s="101"/>
      <c r="M488" s="101"/>
      <c r="N488" s="101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</row>
    <row r="489" spans="1:47" ht="18.75">
      <c r="A489" s="69"/>
      <c r="B489" s="69"/>
      <c r="C489" s="74"/>
      <c r="D489" s="74"/>
      <c r="E489" s="74"/>
      <c r="F489" s="101"/>
      <c r="G489" s="101"/>
      <c r="H489" s="101"/>
      <c r="I489" s="101"/>
      <c r="J489" s="101"/>
      <c r="K489" s="101"/>
      <c r="L489" s="101"/>
      <c r="M489" s="101"/>
      <c r="N489" s="101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</row>
    <row r="490" spans="1:47" ht="18.75">
      <c r="A490" s="69"/>
      <c r="B490" s="69"/>
      <c r="C490" s="74"/>
      <c r="D490" s="74"/>
      <c r="E490" s="74"/>
      <c r="F490" s="101"/>
      <c r="G490" s="101"/>
      <c r="H490" s="101"/>
      <c r="I490" s="101"/>
      <c r="J490" s="101"/>
      <c r="K490" s="101"/>
      <c r="L490" s="101"/>
      <c r="M490" s="101"/>
      <c r="N490" s="101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</row>
    <row r="491" spans="1:47" ht="18.75">
      <c r="A491" s="69"/>
      <c r="B491" s="69"/>
      <c r="C491" s="74"/>
      <c r="D491" s="74"/>
      <c r="E491" s="74"/>
      <c r="F491" s="101"/>
      <c r="G491" s="101"/>
      <c r="H491" s="101"/>
      <c r="I491" s="101"/>
      <c r="J491" s="101"/>
      <c r="K491" s="101"/>
      <c r="L491" s="101"/>
      <c r="M491" s="101"/>
      <c r="N491" s="101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</row>
    <row r="492" spans="1:47" ht="18.75">
      <c r="A492" s="69"/>
      <c r="B492" s="69"/>
      <c r="C492" s="74"/>
      <c r="D492" s="74"/>
      <c r="E492" s="74"/>
      <c r="F492" s="101"/>
      <c r="G492" s="101"/>
      <c r="H492" s="101"/>
      <c r="I492" s="101"/>
      <c r="J492" s="101"/>
      <c r="K492" s="101"/>
      <c r="L492" s="101"/>
      <c r="M492" s="101"/>
      <c r="N492" s="101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</row>
    <row r="493" spans="1:47" ht="18.75">
      <c r="A493" s="69"/>
      <c r="B493" s="69"/>
      <c r="C493" s="74"/>
      <c r="D493" s="74"/>
      <c r="E493" s="74"/>
      <c r="F493" s="101"/>
      <c r="G493" s="101"/>
      <c r="H493" s="101"/>
      <c r="I493" s="101"/>
      <c r="J493" s="101"/>
      <c r="K493" s="101"/>
      <c r="L493" s="101"/>
      <c r="M493" s="101"/>
      <c r="N493" s="101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</row>
    <row r="494" spans="1:47" ht="18.75">
      <c r="A494" s="69"/>
      <c r="B494" s="69"/>
      <c r="C494" s="74"/>
      <c r="D494" s="74"/>
      <c r="E494" s="74"/>
      <c r="F494" s="101"/>
      <c r="G494" s="101"/>
      <c r="H494" s="101"/>
      <c r="I494" s="101"/>
      <c r="J494" s="101"/>
      <c r="K494" s="101"/>
      <c r="L494" s="101"/>
      <c r="M494" s="101"/>
      <c r="N494" s="101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</row>
    <row r="495" spans="1:47" ht="18.75">
      <c r="A495" s="69"/>
      <c r="B495" s="69"/>
      <c r="C495" s="74"/>
      <c r="D495" s="74"/>
      <c r="E495" s="74"/>
      <c r="F495" s="101"/>
      <c r="G495" s="101"/>
      <c r="H495" s="101"/>
      <c r="I495" s="101"/>
      <c r="J495" s="101"/>
      <c r="K495" s="101"/>
      <c r="L495" s="101"/>
      <c r="M495" s="101"/>
      <c r="N495" s="101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</row>
    <row r="496" spans="1:47" ht="18.75">
      <c r="A496" s="69"/>
      <c r="B496" s="69"/>
      <c r="C496" s="74"/>
      <c r="D496" s="74"/>
      <c r="E496" s="74"/>
      <c r="F496" s="101"/>
      <c r="G496" s="101"/>
      <c r="H496" s="101"/>
      <c r="I496" s="101"/>
      <c r="J496" s="101"/>
      <c r="K496" s="101"/>
      <c r="L496" s="101"/>
      <c r="M496" s="101"/>
      <c r="N496" s="101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</row>
  </sheetData>
  <sheetProtection/>
  <mergeCells count="11">
    <mergeCell ref="X2:AA2"/>
    <mergeCell ref="A3:N3"/>
    <mergeCell ref="I6:K6"/>
    <mergeCell ref="L6:N6"/>
    <mergeCell ref="M1:N1"/>
    <mergeCell ref="A2:N2"/>
    <mergeCell ref="F5:G5"/>
    <mergeCell ref="A6:A7"/>
    <mergeCell ref="B6:B7"/>
    <mergeCell ref="C6:E6"/>
    <mergeCell ref="F6:H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495"/>
  <sheetViews>
    <sheetView showZeros="0" zoomScale="78" zoomScaleNormal="78" zoomScaleSheetLayoutView="45" zoomScalePageLayoutView="0" workbookViewId="0" topLeftCell="A1">
      <selection activeCell="O7" sqref="O7:P7"/>
    </sheetView>
  </sheetViews>
  <sheetFormatPr defaultColWidth="9.00390625" defaultRowHeight="12.75"/>
  <cols>
    <col min="1" max="1" width="3.875" style="18" customWidth="1"/>
    <col min="2" max="2" width="23.75390625" style="18" customWidth="1"/>
    <col min="3" max="3" width="17.75390625" style="19" customWidth="1"/>
    <col min="4" max="4" width="16.875" style="19" customWidth="1"/>
    <col min="5" max="5" width="10.375" style="19" customWidth="1"/>
    <col min="6" max="6" width="12.875" style="97" customWidth="1"/>
    <col min="7" max="7" width="16.00390625" style="97" customWidth="1"/>
    <col min="8" max="8" width="9.375" style="97" customWidth="1"/>
    <col min="9" max="9" width="15.00390625" style="97" customWidth="1"/>
    <col min="10" max="10" width="17.875" style="97" customWidth="1"/>
    <col min="11" max="11" width="15.375" style="97" bestFit="1" customWidth="1"/>
    <col min="12" max="12" width="16.75390625" style="97" customWidth="1"/>
    <col min="13" max="13" width="16.625" style="97" customWidth="1"/>
    <col min="14" max="14" width="15.375" style="97" bestFit="1" customWidth="1"/>
    <col min="15" max="15" width="15.75390625" style="97" customWidth="1"/>
    <col min="16" max="16" width="17.00390625" style="97" customWidth="1"/>
    <col min="17" max="17" width="9.375" style="97" customWidth="1"/>
    <col min="19" max="19" width="12.375" style="0" bestFit="1" customWidth="1"/>
    <col min="25" max="25" width="11.00390625" style="0" customWidth="1"/>
  </cols>
  <sheetData>
    <row r="1" spans="13:17" ht="20.25">
      <c r="M1" s="609"/>
      <c r="N1" s="609"/>
      <c r="P1" s="608" t="s">
        <v>37</v>
      </c>
      <c r="Q1" s="608"/>
    </row>
    <row r="2" spans="13:17" ht="18">
      <c r="M2" s="107"/>
      <c r="N2" s="107"/>
      <c r="P2" s="107"/>
      <c r="Q2" s="107"/>
    </row>
    <row r="3" spans="1:84" ht="18.75">
      <c r="A3" s="584" t="s">
        <v>271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23"/>
      <c r="S3" s="23"/>
      <c r="T3" s="23"/>
      <c r="U3" s="579"/>
      <c r="V3" s="579"/>
      <c r="W3" s="579"/>
      <c r="X3" s="579"/>
      <c r="Y3" s="25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</row>
    <row r="4" spans="1:84" s="79" customFormat="1" ht="15.75">
      <c r="A4" s="77"/>
      <c r="B4" s="77"/>
      <c r="C4" s="77"/>
      <c r="D4" s="77"/>
      <c r="E4" s="77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23"/>
      <c r="S4" s="23"/>
      <c r="T4" s="23"/>
      <c r="U4" s="30"/>
      <c r="V4" s="30"/>
      <c r="W4" s="30"/>
      <c r="X4" s="30"/>
      <c r="Y4" s="57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</row>
    <row r="5" spans="1:84" s="79" customFormat="1" ht="19.5" thickBot="1">
      <c r="A5" s="42"/>
      <c r="B5" s="80"/>
      <c r="C5" s="80"/>
      <c r="D5" s="80"/>
      <c r="E5" s="80"/>
      <c r="F5" s="592"/>
      <c r="G5" s="592"/>
      <c r="H5" s="99"/>
      <c r="I5" s="99"/>
      <c r="J5" s="99"/>
      <c r="K5" s="99"/>
      <c r="L5" s="99"/>
      <c r="M5" s="99"/>
      <c r="N5" s="99"/>
      <c r="O5" s="108"/>
      <c r="P5" s="108"/>
      <c r="Q5" s="105" t="s">
        <v>0</v>
      </c>
      <c r="R5" s="30"/>
      <c r="S5" s="30"/>
      <c r="T5" s="30"/>
      <c r="U5" s="30"/>
      <c r="V5" s="30"/>
      <c r="W5" s="30"/>
      <c r="X5" s="30"/>
      <c r="Y5" s="57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</row>
    <row r="6" spans="1:84" ht="56.25" customHeight="1">
      <c r="A6" s="593" t="s">
        <v>23</v>
      </c>
      <c r="B6" s="610" t="s">
        <v>189</v>
      </c>
      <c r="C6" s="605" t="s">
        <v>48</v>
      </c>
      <c r="D6" s="605"/>
      <c r="E6" s="605"/>
      <c r="F6" s="605" t="s">
        <v>49</v>
      </c>
      <c r="G6" s="605"/>
      <c r="H6" s="605"/>
      <c r="I6" s="605" t="s">
        <v>50</v>
      </c>
      <c r="J6" s="605"/>
      <c r="K6" s="605"/>
      <c r="L6" s="605" t="s">
        <v>51</v>
      </c>
      <c r="M6" s="605"/>
      <c r="N6" s="605"/>
      <c r="O6" s="606" t="s">
        <v>52</v>
      </c>
      <c r="P6" s="605"/>
      <c r="Q6" s="607"/>
      <c r="R6" s="86"/>
      <c r="S6" s="86"/>
      <c r="T6" s="86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  <c r="AG6" s="35"/>
      <c r="AH6" s="35"/>
      <c r="AI6" s="35"/>
      <c r="AJ6" s="35"/>
      <c r="AK6" s="26"/>
      <c r="AL6" s="26"/>
      <c r="AM6" s="26"/>
      <c r="AN6" s="26"/>
      <c r="AO6" s="26"/>
      <c r="AP6" s="26"/>
      <c r="AQ6" s="26"/>
      <c r="AR6" s="26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</row>
    <row r="7" spans="1:84" ht="76.5" customHeight="1" thickBot="1">
      <c r="A7" s="594"/>
      <c r="B7" s="611"/>
      <c r="C7" s="81" t="s">
        <v>38</v>
      </c>
      <c r="D7" s="81" t="s">
        <v>272</v>
      </c>
      <c r="E7" s="81" t="s">
        <v>1</v>
      </c>
      <c r="F7" s="81" t="s">
        <v>38</v>
      </c>
      <c r="G7" s="81" t="s">
        <v>272</v>
      </c>
      <c r="H7" s="81" t="s">
        <v>1</v>
      </c>
      <c r="I7" s="81" t="s">
        <v>38</v>
      </c>
      <c r="J7" s="81" t="s">
        <v>272</v>
      </c>
      <c r="K7" s="81" t="s">
        <v>1</v>
      </c>
      <c r="L7" s="81" t="s">
        <v>38</v>
      </c>
      <c r="M7" s="81" t="s">
        <v>272</v>
      </c>
      <c r="N7" s="81" t="s">
        <v>1</v>
      </c>
      <c r="O7" s="81" t="s">
        <v>38</v>
      </c>
      <c r="P7" s="81" t="s">
        <v>272</v>
      </c>
      <c r="Q7" s="87" t="s">
        <v>1</v>
      </c>
      <c r="R7" s="86"/>
      <c r="S7" s="86"/>
      <c r="T7" s="86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35"/>
      <c r="AH7" s="35"/>
      <c r="AI7" s="35"/>
      <c r="AJ7" s="35"/>
      <c r="AK7" s="26"/>
      <c r="AL7" s="26"/>
      <c r="AM7" s="26"/>
      <c r="AN7" s="26"/>
      <c r="AO7" s="26"/>
      <c r="AP7" s="26"/>
      <c r="AQ7" s="26"/>
      <c r="AR7" s="26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</row>
    <row r="8" spans="1:84" s="47" customFormat="1" ht="15.75">
      <c r="A8" s="82">
        <v>1</v>
      </c>
      <c r="B8" s="394" t="s">
        <v>39</v>
      </c>
      <c r="C8" s="395">
        <v>2721983</v>
      </c>
      <c r="D8" s="395">
        <v>2468337.87</v>
      </c>
      <c r="E8" s="231">
        <f aca="true" t="shared" si="0" ref="E8:E37">SUM(D8/C8*100)</f>
        <v>90.68160491817913</v>
      </c>
      <c r="F8" s="230">
        <v>0</v>
      </c>
      <c r="G8" s="232">
        <v>0</v>
      </c>
      <c r="H8" s="233"/>
      <c r="I8" s="395">
        <v>123000</v>
      </c>
      <c r="J8" s="395">
        <v>58639.39</v>
      </c>
      <c r="K8" s="231">
        <f>SUM(J8/I8*100)</f>
        <v>47.67430081300813</v>
      </c>
      <c r="L8" s="395">
        <v>238500</v>
      </c>
      <c r="M8" s="395">
        <v>181976.23</v>
      </c>
      <c r="N8" s="231">
        <f aca="true" t="shared" si="1" ref="N8:N41">SUM(M8/L8*100)</f>
        <v>76.30030607966457</v>
      </c>
      <c r="O8" s="230"/>
      <c r="P8" s="230"/>
      <c r="Q8" s="234"/>
      <c r="R8" s="88"/>
      <c r="S8" s="88"/>
      <c r="T8" s="88"/>
      <c r="U8" s="42"/>
      <c r="V8" s="42"/>
      <c r="W8" s="42"/>
      <c r="X8" s="42"/>
      <c r="Y8" s="42"/>
      <c r="Z8" s="42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4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</row>
    <row r="9" spans="1:84" s="47" customFormat="1" ht="15.75">
      <c r="A9" s="82">
        <v>2</v>
      </c>
      <c r="B9" s="394" t="s">
        <v>40</v>
      </c>
      <c r="C9" s="396">
        <v>8484975</v>
      </c>
      <c r="D9" s="396">
        <v>8314664.040000001</v>
      </c>
      <c r="E9" s="231">
        <f t="shared" si="0"/>
        <v>97.99279361459521</v>
      </c>
      <c r="F9" s="395">
        <v>7000</v>
      </c>
      <c r="G9" s="395">
        <v>5449.35</v>
      </c>
      <c r="H9" s="261">
        <f>G9/F9*100</f>
        <v>77.84785714285715</v>
      </c>
      <c r="I9" s="395">
        <v>249500</v>
      </c>
      <c r="J9" s="395">
        <v>125133.77</v>
      </c>
      <c r="K9" s="231">
        <f>SUM(J9/I9*100)</f>
        <v>50.153815631262525</v>
      </c>
      <c r="L9" s="395">
        <v>737400</v>
      </c>
      <c r="M9" s="395">
        <v>475810.76</v>
      </c>
      <c r="N9" s="231">
        <f t="shared" si="1"/>
        <v>64.52546243558449</v>
      </c>
      <c r="O9" s="395">
        <v>20000</v>
      </c>
      <c r="P9" s="395">
        <v>0</v>
      </c>
      <c r="Q9" s="234"/>
      <c r="R9" s="88"/>
      <c r="S9" s="88"/>
      <c r="T9" s="88"/>
      <c r="U9" s="42"/>
      <c r="V9" s="42"/>
      <c r="W9" s="42"/>
      <c r="X9" s="42"/>
      <c r="Y9" s="42"/>
      <c r="Z9" s="42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4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</row>
    <row r="10" spans="1:84" s="47" customFormat="1" ht="15.75">
      <c r="A10" s="82">
        <v>3</v>
      </c>
      <c r="B10" s="394" t="s">
        <v>41</v>
      </c>
      <c r="C10" s="396">
        <v>1412920</v>
      </c>
      <c r="D10" s="396">
        <v>1398012.5</v>
      </c>
      <c r="E10" s="231">
        <f t="shared" si="0"/>
        <v>98.94491549415395</v>
      </c>
      <c r="F10" s="390"/>
      <c r="G10" s="390"/>
      <c r="H10" s="227"/>
      <c r="I10" s="230"/>
      <c r="J10" s="230"/>
      <c r="K10" s="231"/>
      <c r="L10" s="395">
        <v>141000</v>
      </c>
      <c r="M10" s="395">
        <v>73212.12</v>
      </c>
      <c r="N10" s="231">
        <f t="shared" si="1"/>
        <v>51.923489361702124</v>
      </c>
      <c r="O10" s="230"/>
      <c r="P10" s="230"/>
      <c r="Q10" s="234"/>
      <c r="R10" s="88"/>
      <c r="S10" s="88"/>
      <c r="T10" s="88"/>
      <c r="U10" s="42"/>
      <c r="V10" s="42"/>
      <c r="W10" s="42"/>
      <c r="X10" s="42"/>
      <c r="Y10" s="42"/>
      <c r="Z10" s="42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4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</row>
    <row r="11" spans="1:84" s="47" customFormat="1" ht="15.75">
      <c r="A11" s="82">
        <v>4</v>
      </c>
      <c r="B11" s="394" t="s">
        <v>2</v>
      </c>
      <c r="C11" s="395">
        <v>2872110</v>
      </c>
      <c r="D11" s="395">
        <v>2798768.27</v>
      </c>
      <c r="E11" s="231">
        <f t="shared" si="0"/>
        <v>97.44641639770065</v>
      </c>
      <c r="F11" s="390"/>
      <c r="G11" s="390"/>
      <c r="H11" s="227"/>
      <c r="I11" s="395">
        <v>120000</v>
      </c>
      <c r="J11" s="395">
        <v>67362.98</v>
      </c>
      <c r="K11" s="231">
        <f>SUM(J11/I11*100)</f>
        <v>56.13581666666666</v>
      </c>
      <c r="L11" s="395">
        <v>203200</v>
      </c>
      <c r="M11" s="395">
        <v>138915.9</v>
      </c>
      <c r="N11" s="231">
        <f t="shared" si="1"/>
        <v>68.36412401574803</v>
      </c>
      <c r="O11" s="395">
        <v>160000</v>
      </c>
      <c r="P11" s="395">
        <v>96150</v>
      </c>
      <c r="Q11" s="234">
        <f>SUM(P11/O11*100)</f>
        <v>60.09375</v>
      </c>
      <c r="R11" s="88"/>
      <c r="S11" s="88"/>
      <c r="T11" s="88"/>
      <c r="U11" s="42"/>
      <c r="V11" s="42"/>
      <c r="W11" s="42"/>
      <c r="X11" s="42"/>
      <c r="Y11" s="42"/>
      <c r="Z11" s="42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4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</row>
    <row r="12" spans="1:84" s="47" customFormat="1" ht="15.75">
      <c r="A12" s="82">
        <v>5</v>
      </c>
      <c r="B12" s="394" t="s">
        <v>42</v>
      </c>
      <c r="C12" s="395">
        <v>2762000</v>
      </c>
      <c r="D12" s="395">
        <v>2157746.63</v>
      </c>
      <c r="E12" s="231">
        <f t="shared" si="0"/>
        <v>78.12261513396089</v>
      </c>
      <c r="F12" s="390"/>
      <c r="G12" s="390"/>
      <c r="H12" s="227"/>
      <c r="I12" s="395">
        <v>121000</v>
      </c>
      <c r="J12" s="395">
        <v>55091.86</v>
      </c>
      <c r="K12" s="231">
        <f>SUM(J12/I12*100)</f>
        <v>45.53046280991735</v>
      </c>
      <c r="L12" s="395">
        <v>156895</v>
      </c>
      <c r="M12" s="395">
        <v>85971.04</v>
      </c>
      <c r="N12" s="231">
        <f t="shared" si="1"/>
        <v>54.79527072245769</v>
      </c>
      <c r="O12" s="230"/>
      <c r="P12" s="230"/>
      <c r="Q12" s="234"/>
      <c r="R12" s="88"/>
      <c r="S12" s="88"/>
      <c r="T12" s="88"/>
      <c r="U12" s="42"/>
      <c r="V12" s="42"/>
      <c r="W12" s="42"/>
      <c r="X12" s="42"/>
      <c r="Y12" s="42"/>
      <c r="Z12" s="42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4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</row>
    <row r="13" spans="1:84" s="47" customFormat="1" ht="15.75">
      <c r="A13" s="82">
        <v>6</v>
      </c>
      <c r="B13" s="394" t="s">
        <v>3</v>
      </c>
      <c r="C13" s="395">
        <v>1575000</v>
      </c>
      <c r="D13" s="395">
        <v>1301669.84</v>
      </c>
      <c r="E13" s="231">
        <f t="shared" si="0"/>
        <v>82.64570412698413</v>
      </c>
      <c r="F13" s="390"/>
      <c r="G13" s="390"/>
      <c r="H13" s="227"/>
      <c r="I13" s="235"/>
      <c r="J13" s="235"/>
      <c r="K13" s="231"/>
      <c r="L13" s="395">
        <v>107100</v>
      </c>
      <c r="M13" s="395">
        <v>63395.84</v>
      </c>
      <c r="N13" s="231">
        <f t="shared" si="1"/>
        <v>59.1931279178338</v>
      </c>
      <c r="O13" s="230"/>
      <c r="P13" s="230"/>
      <c r="Q13" s="234"/>
      <c r="R13" s="88"/>
      <c r="S13" s="88"/>
      <c r="T13" s="88"/>
      <c r="U13" s="42"/>
      <c r="V13" s="42"/>
      <c r="W13" s="42"/>
      <c r="X13" s="42"/>
      <c r="Y13" s="42"/>
      <c r="Z13" s="42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4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</row>
    <row r="14" spans="1:84" s="47" customFormat="1" ht="15.75">
      <c r="A14" s="82">
        <v>7</v>
      </c>
      <c r="B14" s="394" t="s">
        <v>43</v>
      </c>
      <c r="C14" s="395">
        <v>6887000</v>
      </c>
      <c r="D14" s="395">
        <v>6877855.63</v>
      </c>
      <c r="E14" s="231">
        <f t="shared" si="0"/>
        <v>99.86722273849281</v>
      </c>
      <c r="F14" s="390"/>
      <c r="G14" s="390"/>
      <c r="H14" s="227"/>
      <c r="I14" s="395">
        <v>109500</v>
      </c>
      <c r="J14" s="395">
        <v>65031.68</v>
      </c>
      <c r="K14" s="231">
        <f aca="true" t="shared" si="2" ref="K14:K26">SUM(J14/I14*100)</f>
        <v>59.38966210045662</v>
      </c>
      <c r="L14" s="395">
        <v>620800</v>
      </c>
      <c r="M14" s="395">
        <v>569872.01</v>
      </c>
      <c r="N14" s="231">
        <f t="shared" si="1"/>
        <v>91.79639336340206</v>
      </c>
      <c r="O14" s="395">
        <v>161200</v>
      </c>
      <c r="P14" s="395">
        <v>154212.2</v>
      </c>
      <c r="Q14" s="234">
        <f>SUM(P14/O14*100)</f>
        <v>95.66513647642681</v>
      </c>
      <c r="R14" s="88"/>
      <c r="S14" s="42"/>
      <c r="T14" s="42"/>
      <c r="U14" s="42"/>
      <c r="V14" s="42"/>
      <c r="W14" s="42"/>
      <c r="X14" s="42"/>
      <c r="Y14" s="42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4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</row>
    <row r="15" spans="1:84" s="47" customFormat="1" ht="15.75">
      <c r="A15" s="82">
        <v>8</v>
      </c>
      <c r="B15" s="394" t="s">
        <v>4</v>
      </c>
      <c r="C15" s="395">
        <v>3062900</v>
      </c>
      <c r="D15" s="395">
        <v>2961188.46</v>
      </c>
      <c r="E15" s="231">
        <f t="shared" si="0"/>
        <v>96.6792405889843</v>
      </c>
      <c r="F15" s="390"/>
      <c r="G15" s="390"/>
      <c r="H15" s="227"/>
      <c r="I15" s="395">
        <v>64900</v>
      </c>
      <c r="J15" s="395">
        <v>59433.38</v>
      </c>
      <c r="K15" s="231">
        <f t="shared" si="2"/>
        <v>91.57685670261941</v>
      </c>
      <c r="L15" s="395">
        <v>134300</v>
      </c>
      <c r="M15" s="395">
        <v>115382.74</v>
      </c>
      <c r="N15" s="231">
        <f t="shared" si="1"/>
        <v>85.91417721518988</v>
      </c>
      <c r="O15" s="395">
        <v>150000</v>
      </c>
      <c r="P15" s="395">
        <v>150000</v>
      </c>
      <c r="Q15" s="234"/>
      <c r="R15" s="88"/>
      <c r="S15" s="42"/>
      <c r="T15" s="42"/>
      <c r="U15" s="42"/>
      <c r="V15" s="42"/>
      <c r="W15" s="42"/>
      <c r="X15" s="42"/>
      <c r="Y15" s="42"/>
      <c r="Z15" s="42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4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</row>
    <row r="16" spans="1:84" s="47" customFormat="1" ht="15.75">
      <c r="A16" s="82">
        <v>9</v>
      </c>
      <c r="B16" s="394" t="s">
        <v>5</v>
      </c>
      <c r="C16" s="395">
        <v>5745700</v>
      </c>
      <c r="D16" s="395">
        <v>5364819.37</v>
      </c>
      <c r="E16" s="231">
        <f t="shared" si="0"/>
        <v>93.37103172807491</v>
      </c>
      <c r="F16" s="390"/>
      <c r="G16" s="390"/>
      <c r="H16" s="227"/>
      <c r="I16" s="395">
        <v>304800</v>
      </c>
      <c r="J16" s="395">
        <v>102660.29</v>
      </c>
      <c r="K16" s="231">
        <f t="shared" si="2"/>
        <v>33.68119750656168</v>
      </c>
      <c r="L16" s="395">
        <v>645000</v>
      </c>
      <c r="M16" s="395">
        <v>385200.19</v>
      </c>
      <c r="N16" s="231">
        <f t="shared" si="1"/>
        <v>59.72095968992248</v>
      </c>
      <c r="O16" s="230"/>
      <c r="P16" s="230"/>
      <c r="Q16" s="234"/>
      <c r="R16" s="88"/>
      <c r="S16" s="42"/>
      <c r="T16" s="42"/>
      <c r="U16" s="42"/>
      <c r="V16" s="42"/>
      <c r="W16" s="42"/>
      <c r="X16" s="42"/>
      <c r="Y16" s="42"/>
      <c r="Z16" s="42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4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</row>
    <row r="17" spans="1:84" s="47" customFormat="1" ht="15.75">
      <c r="A17" s="82">
        <v>10</v>
      </c>
      <c r="B17" s="394" t="s">
        <v>44</v>
      </c>
      <c r="C17" s="395">
        <v>3380100</v>
      </c>
      <c r="D17" s="395">
        <v>3353359.06</v>
      </c>
      <c r="E17" s="231">
        <f t="shared" si="0"/>
        <v>99.2088713351676</v>
      </c>
      <c r="F17" s="390"/>
      <c r="G17" s="390"/>
      <c r="H17" s="227"/>
      <c r="I17" s="395">
        <v>180000</v>
      </c>
      <c r="J17" s="395">
        <v>74440.19</v>
      </c>
      <c r="K17" s="231">
        <f t="shared" si="2"/>
        <v>41.35566111111111</v>
      </c>
      <c r="L17" s="395">
        <v>373600</v>
      </c>
      <c r="M17" s="395">
        <v>209402.82</v>
      </c>
      <c r="N17" s="231">
        <f t="shared" si="1"/>
        <v>56.05000535331905</v>
      </c>
      <c r="O17" s="230"/>
      <c r="P17" s="230"/>
      <c r="Q17" s="234"/>
      <c r="R17" s="88"/>
      <c r="S17" s="42"/>
      <c r="T17" s="42"/>
      <c r="U17" s="42"/>
      <c r="V17" s="42"/>
      <c r="W17" s="42"/>
      <c r="X17" s="42"/>
      <c r="Y17" s="42"/>
      <c r="Z17" s="42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4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</row>
    <row r="18" spans="1:84" s="47" customFormat="1" ht="15.75">
      <c r="A18" s="82">
        <v>11</v>
      </c>
      <c r="B18" s="394" t="s">
        <v>6</v>
      </c>
      <c r="C18" s="395">
        <v>3569808</v>
      </c>
      <c r="D18" s="395">
        <v>3550810.84</v>
      </c>
      <c r="E18" s="231">
        <f t="shared" si="0"/>
        <v>99.46783804619184</v>
      </c>
      <c r="F18" s="390"/>
      <c r="G18" s="390"/>
      <c r="H18" s="227"/>
      <c r="I18" s="395">
        <v>150000</v>
      </c>
      <c r="J18" s="395">
        <v>34897.29</v>
      </c>
      <c r="K18" s="231">
        <f t="shared" si="2"/>
        <v>23.264860000000002</v>
      </c>
      <c r="L18" s="395">
        <v>440000</v>
      </c>
      <c r="M18" s="395">
        <v>224599.18</v>
      </c>
      <c r="N18" s="231">
        <f t="shared" si="1"/>
        <v>51.04526818181818</v>
      </c>
      <c r="O18" s="395">
        <v>121000</v>
      </c>
      <c r="P18" s="395">
        <v>109000</v>
      </c>
      <c r="Q18" s="234">
        <f>SUM(P18/O18*100)</f>
        <v>90.08264462809917</v>
      </c>
      <c r="R18" s="88"/>
      <c r="S18" s="42"/>
      <c r="T18" s="42"/>
      <c r="U18" s="42"/>
      <c r="V18" s="42"/>
      <c r="W18" s="42"/>
      <c r="X18" s="42"/>
      <c r="Y18" s="42"/>
      <c r="Z18" s="42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4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</row>
    <row r="19" spans="1:84" s="47" customFormat="1" ht="15.75">
      <c r="A19" s="82">
        <v>12</v>
      </c>
      <c r="B19" s="394" t="s">
        <v>7</v>
      </c>
      <c r="C19" s="395">
        <v>10015037</v>
      </c>
      <c r="D19" s="395">
        <v>9464456.47</v>
      </c>
      <c r="E19" s="231">
        <f t="shared" si="0"/>
        <v>94.50246134886972</v>
      </c>
      <c r="F19" s="390"/>
      <c r="G19" s="390"/>
      <c r="H19" s="227"/>
      <c r="I19" s="395">
        <v>139300</v>
      </c>
      <c r="J19" s="395">
        <v>98243.73</v>
      </c>
      <c r="K19" s="231">
        <f t="shared" si="2"/>
        <v>70.52672648959081</v>
      </c>
      <c r="L19" s="395">
        <v>901300</v>
      </c>
      <c r="M19" s="395">
        <v>677769.4</v>
      </c>
      <c r="N19" s="231">
        <f t="shared" si="1"/>
        <v>75.19909020304006</v>
      </c>
      <c r="O19" s="395">
        <v>332000</v>
      </c>
      <c r="P19" s="395">
        <v>249000</v>
      </c>
      <c r="Q19" s="234">
        <f>SUM(P19/O19*100)</f>
        <v>75</v>
      </c>
      <c r="R19" s="88"/>
      <c r="S19" s="42"/>
      <c r="T19" s="42"/>
      <c r="U19" s="42"/>
      <c r="V19" s="42"/>
      <c r="W19" s="42"/>
      <c r="X19" s="42"/>
      <c r="Y19" s="42"/>
      <c r="Z19" s="42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4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</row>
    <row r="20" spans="1:84" s="47" customFormat="1" ht="15.75">
      <c r="A20" s="82">
        <v>13</v>
      </c>
      <c r="B20" s="394" t="s">
        <v>8</v>
      </c>
      <c r="C20" s="395">
        <v>2331620</v>
      </c>
      <c r="D20" s="395">
        <v>2217631.95</v>
      </c>
      <c r="E20" s="231">
        <f t="shared" si="0"/>
        <v>95.1112080870811</v>
      </c>
      <c r="F20" s="390"/>
      <c r="G20" s="390"/>
      <c r="H20" s="227"/>
      <c r="I20" s="395">
        <v>150700</v>
      </c>
      <c r="J20" s="395">
        <v>35246.67</v>
      </c>
      <c r="K20" s="231">
        <f t="shared" si="2"/>
        <v>23.38863304578633</v>
      </c>
      <c r="L20" s="395">
        <v>176100</v>
      </c>
      <c r="M20" s="395">
        <v>112616.46</v>
      </c>
      <c r="N20" s="231">
        <f t="shared" si="1"/>
        <v>63.95028960817718</v>
      </c>
      <c r="O20" s="230"/>
      <c r="P20" s="230"/>
      <c r="Q20" s="234"/>
      <c r="R20" s="88"/>
      <c r="S20" s="42"/>
      <c r="T20" s="42"/>
      <c r="U20" s="42"/>
      <c r="V20" s="42"/>
      <c r="W20" s="42"/>
      <c r="X20" s="42"/>
      <c r="Y20" s="42"/>
      <c r="Z20" s="42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4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</row>
    <row r="21" spans="1:84" s="47" customFormat="1" ht="15.75">
      <c r="A21" s="82">
        <v>14</v>
      </c>
      <c r="B21" s="394" t="s">
        <v>9</v>
      </c>
      <c r="C21" s="395">
        <v>2703900</v>
      </c>
      <c r="D21" s="395">
        <v>2631561.68</v>
      </c>
      <c r="E21" s="231">
        <f t="shared" si="0"/>
        <v>97.32466733237176</v>
      </c>
      <c r="F21" s="390"/>
      <c r="G21" s="390"/>
      <c r="H21" s="227"/>
      <c r="I21" s="395">
        <v>49000</v>
      </c>
      <c r="J21" s="395">
        <v>42520.12</v>
      </c>
      <c r="K21" s="231">
        <f t="shared" si="2"/>
        <v>86.77575510204082</v>
      </c>
      <c r="L21" s="395">
        <v>161000</v>
      </c>
      <c r="M21" s="395">
        <v>109243.44</v>
      </c>
      <c r="N21" s="231">
        <f t="shared" si="1"/>
        <v>67.85306832298137</v>
      </c>
      <c r="O21" s="230"/>
      <c r="P21" s="230"/>
      <c r="Q21" s="234"/>
      <c r="R21" s="88"/>
      <c r="S21" s="42"/>
      <c r="T21" s="42"/>
      <c r="U21" s="42"/>
      <c r="V21" s="42"/>
      <c r="W21" s="42"/>
      <c r="X21" s="42"/>
      <c r="Y21" s="42"/>
      <c r="Z21" s="42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4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</row>
    <row r="22" spans="1:84" s="47" customFormat="1" ht="15.75">
      <c r="A22" s="82">
        <v>15</v>
      </c>
      <c r="B22" s="394" t="s">
        <v>10</v>
      </c>
      <c r="C22" s="395">
        <v>2137400</v>
      </c>
      <c r="D22" s="395">
        <v>2037553.91</v>
      </c>
      <c r="E22" s="231">
        <f t="shared" si="0"/>
        <v>95.32861935061288</v>
      </c>
      <c r="F22" s="390"/>
      <c r="G22" s="390"/>
      <c r="H22" s="227"/>
      <c r="I22" s="395">
        <v>116000</v>
      </c>
      <c r="J22" s="395">
        <v>65904.01</v>
      </c>
      <c r="K22" s="231">
        <f t="shared" si="2"/>
        <v>56.813801724137925</v>
      </c>
      <c r="L22" s="395">
        <v>296900</v>
      </c>
      <c r="M22" s="395">
        <v>127425.83</v>
      </c>
      <c r="N22" s="231">
        <f t="shared" si="1"/>
        <v>42.918770629841696</v>
      </c>
      <c r="O22" s="230"/>
      <c r="P22" s="230"/>
      <c r="Q22" s="234"/>
      <c r="R22" s="88"/>
      <c r="S22" s="42"/>
      <c r="T22" s="42"/>
      <c r="U22" s="42"/>
      <c r="V22" s="42"/>
      <c r="W22" s="42"/>
      <c r="X22" s="42"/>
      <c r="Y22" s="42"/>
      <c r="Z22" s="42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4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</row>
    <row r="23" spans="1:84" s="47" customFormat="1" ht="15.75">
      <c r="A23" s="82">
        <v>16</v>
      </c>
      <c r="B23" s="394" t="s">
        <v>11</v>
      </c>
      <c r="C23" s="395">
        <v>4428400</v>
      </c>
      <c r="D23" s="395">
        <v>4314500.9</v>
      </c>
      <c r="E23" s="231">
        <f t="shared" si="0"/>
        <v>97.42798527684944</v>
      </c>
      <c r="F23" s="390"/>
      <c r="G23" s="390"/>
      <c r="H23" s="227"/>
      <c r="I23" s="395">
        <v>44500</v>
      </c>
      <c r="J23" s="395">
        <v>36566.69</v>
      </c>
      <c r="K23" s="231">
        <f t="shared" si="2"/>
        <v>82.1723370786517</v>
      </c>
      <c r="L23" s="395">
        <v>386750</v>
      </c>
      <c r="M23" s="395">
        <v>311897.65</v>
      </c>
      <c r="N23" s="231">
        <f t="shared" si="1"/>
        <v>80.64580478345185</v>
      </c>
      <c r="O23" s="230"/>
      <c r="P23" s="230"/>
      <c r="Q23" s="234"/>
      <c r="R23" s="88"/>
      <c r="S23" s="42"/>
      <c r="T23" s="42"/>
      <c r="U23" s="42"/>
      <c r="V23" s="42"/>
      <c r="W23" s="42"/>
      <c r="X23" s="42"/>
      <c r="Y23" s="42"/>
      <c r="Z23" s="42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</row>
    <row r="24" spans="1:84" s="47" customFormat="1" ht="15.75">
      <c r="A24" s="82">
        <v>17</v>
      </c>
      <c r="B24" s="394" t="s">
        <v>12</v>
      </c>
      <c r="C24" s="395">
        <v>2160100</v>
      </c>
      <c r="D24" s="395">
        <v>1756203.09</v>
      </c>
      <c r="E24" s="231">
        <f t="shared" si="0"/>
        <v>81.3019346326559</v>
      </c>
      <c r="F24" s="390"/>
      <c r="G24" s="390"/>
      <c r="H24" s="227"/>
      <c r="I24" s="395">
        <v>93000</v>
      </c>
      <c r="J24" s="395">
        <v>33818.8</v>
      </c>
      <c r="K24" s="231">
        <f t="shared" si="2"/>
        <v>36.36430107526882</v>
      </c>
      <c r="L24" s="395">
        <v>245400</v>
      </c>
      <c r="M24" s="395">
        <v>159596.98</v>
      </c>
      <c r="N24" s="231">
        <f t="shared" si="1"/>
        <v>65.03544417277915</v>
      </c>
      <c r="O24" s="230"/>
      <c r="P24" s="230"/>
      <c r="Q24" s="234"/>
      <c r="R24" s="88"/>
      <c r="S24" s="42"/>
      <c r="T24" s="42"/>
      <c r="U24" s="42"/>
      <c r="V24" s="42"/>
      <c r="W24" s="42"/>
      <c r="X24" s="42"/>
      <c r="Y24" s="42"/>
      <c r="Z24" s="42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4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</row>
    <row r="25" spans="1:84" s="47" customFormat="1" ht="15.75">
      <c r="A25" s="82">
        <v>18</v>
      </c>
      <c r="B25" s="394" t="s">
        <v>13</v>
      </c>
      <c r="C25" s="395">
        <v>10010700</v>
      </c>
      <c r="D25" s="395">
        <v>8470835.17</v>
      </c>
      <c r="E25" s="231">
        <f t="shared" si="0"/>
        <v>84.6178106426124</v>
      </c>
      <c r="F25" s="390"/>
      <c r="G25" s="390"/>
      <c r="H25" s="227"/>
      <c r="I25" s="395">
        <v>180000</v>
      </c>
      <c r="J25" s="395">
        <v>39380.62</v>
      </c>
      <c r="K25" s="231">
        <f t="shared" si="2"/>
        <v>21.878122222222224</v>
      </c>
      <c r="L25" s="395">
        <v>633000</v>
      </c>
      <c r="M25" s="395">
        <v>356281.74</v>
      </c>
      <c r="N25" s="231">
        <f t="shared" si="1"/>
        <v>56.28463507109005</v>
      </c>
      <c r="O25" s="395">
        <v>865000</v>
      </c>
      <c r="P25" s="395">
        <v>547195</v>
      </c>
      <c r="Q25" s="234">
        <f>SUM(P25/O25*100)</f>
        <v>63.25953757225433</v>
      </c>
      <c r="R25" s="88"/>
      <c r="S25" s="42"/>
      <c r="T25" s="42"/>
      <c r="U25" s="42"/>
      <c r="V25" s="42"/>
      <c r="W25" s="42"/>
      <c r="X25" s="42"/>
      <c r="Y25" s="42"/>
      <c r="Z25" s="42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4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</row>
    <row r="26" spans="1:84" s="47" customFormat="1" ht="15.75">
      <c r="A26" s="82">
        <v>19</v>
      </c>
      <c r="B26" s="394" t="s">
        <v>14</v>
      </c>
      <c r="C26" s="395">
        <v>3164600</v>
      </c>
      <c r="D26" s="395">
        <v>3121623.34</v>
      </c>
      <c r="E26" s="231">
        <f t="shared" si="0"/>
        <v>98.64195601339821</v>
      </c>
      <c r="F26" s="390"/>
      <c r="G26" s="390"/>
      <c r="H26" s="227"/>
      <c r="I26" s="395">
        <v>70000</v>
      </c>
      <c r="J26" s="395">
        <v>32880</v>
      </c>
      <c r="K26" s="231">
        <f t="shared" si="2"/>
        <v>46.97142857142857</v>
      </c>
      <c r="L26" s="395">
        <v>511000</v>
      </c>
      <c r="M26" s="395">
        <v>441935.76</v>
      </c>
      <c r="N26" s="231">
        <f t="shared" si="1"/>
        <v>86.48449315068494</v>
      </c>
      <c r="O26" s="230"/>
      <c r="P26" s="230"/>
      <c r="Q26" s="234"/>
      <c r="R26" s="88"/>
      <c r="S26" s="42"/>
      <c r="T26" s="42"/>
      <c r="U26" s="42"/>
      <c r="V26" s="42"/>
      <c r="W26" s="42"/>
      <c r="X26" s="42"/>
      <c r="Y26" s="42"/>
      <c r="Z26" s="42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4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</row>
    <row r="27" spans="1:84" s="47" customFormat="1" ht="15.75">
      <c r="A27" s="82">
        <v>20</v>
      </c>
      <c r="B27" s="394" t="s">
        <v>15</v>
      </c>
      <c r="C27" s="395">
        <v>1844000</v>
      </c>
      <c r="D27" s="395">
        <v>1838044.97</v>
      </c>
      <c r="E27" s="231">
        <f t="shared" si="0"/>
        <v>99.67705911062906</v>
      </c>
      <c r="F27" s="390"/>
      <c r="G27" s="390"/>
      <c r="H27" s="227"/>
      <c r="I27" s="230"/>
      <c r="J27" s="230"/>
      <c r="K27" s="231"/>
      <c r="L27" s="395">
        <v>260500</v>
      </c>
      <c r="M27" s="395">
        <v>216561.09</v>
      </c>
      <c r="N27" s="231">
        <f t="shared" si="1"/>
        <v>83.13285604606526</v>
      </c>
      <c r="O27" s="395">
        <v>30000</v>
      </c>
      <c r="P27" s="395">
        <v>20000</v>
      </c>
      <c r="Q27" s="234"/>
      <c r="R27" s="88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57"/>
      <c r="AS27" s="58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</row>
    <row r="28" spans="1:84" s="47" customFormat="1" ht="15.75">
      <c r="A28" s="82">
        <v>21</v>
      </c>
      <c r="B28" s="394" t="s">
        <v>16</v>
      </c>
      <c r="C28" s="395">
        <v>2792200</v>
      </c>
      <c r="D28" s="395">
        <v>2756249.37</v>
      </c>
      <c r="E28" s="231">
        <f t="shared" si="0"/>
        <v>98.71246221617363</v>
      </c>
      <c r="F28" s="390"/>
      <c r="G28" s="390"/>
      <c r="H28" s="227"/>
      <c r="I28" s="395">
        <v>117900</v>
      </c>
      <c r="J28" s="395">
        <v>72275.64</v>
      </c>
      <c r="K28" s="231">
        <f>SUM(J28/I28*100)</f>
        <v>61.30249363867685</v>
      </c>
      <c r="L28" s="395">
        <v>472100</v>
      </c>
      <c r="M28" s="395">
        <v>262790.06</v>
      </c>
      <c r="N28" s="231">
        <f t="shared" si="1"/>
        <v>55.6640669349714</v>
      </c>
      <c r="O28" s="395">
        <v>40000</v>
      </c>
      <c r="P28" s="395">
        <v>5000</v>
      </c>
      <c r="Q28" s="234"/>
      <c r="R28" s="88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57"/>
      <c r="AS28" s="58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</row>
    <row r="29" spans="1:84" s="47" customFormat="1" ht="15.75">
      <c r="A29" s="82">
        <v>22</v>
      </c>
      <c r="B29" s="394" t="s">
        <v>45</v>
      </c>
      <c r="C29" s="395">
        <v>3612850</v>
      </c>
      <c r="D29" s="395">
        <v>3358592.5</v>
      </c>
      <c r="E29" s="231">
        <f t="shared" si="0"/>
        <v>92.96241194624743</v>
      </c>
      <c r="F29" s="390"/>
      <c r="G29" s="390"/>
      <c r="H29" s="227"/>
      <c r="I29" s="395">
        <v>238600</v>
      </c>
      <c r="J29" s="395">
        <v>42770.86</v>
      </c>
      <c r="K29" s="231">
        <f>SUM(J29/I29*100)</f>
        <v>17.925758591785414</v>
      </c>
      <c r="L29" s="395">
        <v>387900</v>
      </c>
      <c r="M29" s="395">
        <v>175007.72</v>
      </c>
      <c r="N29" s="231">
        <f t="shared" si="1"/>
        <v>45.116710492394944</v>
      </c>
      <c r="O29" s="230"/>
      <c r="P29" s="230"/>
      <c r="Q29" s="234"/>
      <c r="R29" s="88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57"/>
      <c r="AS29" s="58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</row>
    <row r="30" spans="1:84" s="47" customFormat="1" ht="15.75">
      <c r="A30" s="82">
        <v>23</v>
      </c>
      <c r="B30" s="394" t="s">
        <v>17</v>
      </c>
      <c r="C30" s="395">
        <v>510910</v>
      </c>
      <c r="D30" s="395">
        <v>505905.38</v>
      </c>
      <c r="E30" s="231">
        <f t="shared" si="0"/>
        <v>99.02044978567653</v>
      </c>
      <c r="F30" s="390"/>
      <c r="G30" s="390"/>
      <c r="H30" s="227"/>
      <c r="I30" s="230"/>
      <c r="J30" s="230"/>
      <c r="K30" s="231"/>
      <c r="L30" s="395">
        <v>25500</v>
      </c>
      <c r="M30" s="395">
        <v>12036.55</v>
      </c>
      <c r="N30" s="231">
        <f t="shared" si="1"/>
        <v>47.20215686274509</v>
      </c>
      <c r="O30" s="230"/>
      <c r="P30" s="230"/>
      <c r="Q30" s="234"/>
      <c r="R30" s="88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57"/>
      <c r="AS30" s="58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</row>
    <row r="31" spans="1:84" s="47" customFormat="1" ht="15.75">
      <c r="A31" s="82">
        <v>24</v>
      </c>
      <c r="B31" s="394" t="s">
        <v>46</v>
      </c>
      <c r="C31" s="395">
        <v>2916320</v>
      </c>
      <c r="D31" s="395">
        <v>2817732.9</v>
      </c>
      <c r="E31" s="231">
        <f t="shared" si="0"/>
        <v>96.61946905689362</v>
      </c>
      <c r="F31" s="390"/>
      <c r="G31" s="390"/>
      <c r="H31" s="227"/>
      <c r="I31" s="395">
        <v>123000</v>
      </c>
      <c r="J31" s="395">
        <v>76789</v>
      </c>
      <c r="K31" s="231">
        <f>SUM(J31/I31*100)</f>
        <v>62.430081300813015</v>
      </c>
      <c r="L31" s="395">
        <v>203400</v>
      </c>
      <c r="M31" s="395">
        <v>113511.57</v>
      </c>
      <c r="N31" s="231">
        <f t="shared" si="1"/>
        <v>55.807064896755165</v>
      </c>
      <c r="O31" s="230"/>
      <c r="P31" s="230"/>
      <c r="Q31" s="234"/>
      <c r="R31" s="88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57"/>
      <c r="AS31" s="58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</row>
    <row r="32" spans="1:84" s="47" customFormat="1" ht="15.75">
      <c r="A32" s="82">
        <v>25</v>
      </c>
      <c r="B32" s="394" t="s">
        <v>18</v>
      </c>
      <c r="C32" s="395">
        <v>12029846</v>
      </c>
      <c r="D32" s="395">
        <v>11874622.549999999</v>
      </c>
      <c r="E32" s="231">
        <f t="shared" si="0"/>
        <v>98.70968048967542</v>
      </c>
      <c r="F32" s="395">
        <v>20000</v>
      </c>
      <c r="G32" s="395">
        <v>1725</v>
      </c>
      <c r="H32" s="261">
        <f>G32/F32*100</f>
        <v>8.625</v>
      </c>
      <c r="I32" s="395">
        <v>480000</v>
      </c>
      <c r="J32" s="395">
        <v>160523.15</v>
      </c>
      <c r="K32" s="231">
        <f>SUM(J32/I32*100)</f>
        <v>33.44232291666667</v>
      </c>
      <c r="L32" s="395">
        <v>2207000</v>
      </c>
      <c r="M32" s="395">
        <v>1604527.7</v>
      </c>
      <c r="N32" s="231">
        <f t="shared" si="1"/>
        <v>72.70175351155414</v>
      </c>
      <c r="O32" s="395">
        <v>605000</v>
      </c>
      <c r="P32" s="395">
        <v>605000</v>
      </c>
      <c r="Q32" s="234">
        <f>SUM(P32/O32*100)</f>
        <v>100</v>
      </c>
      <c r="R32" s="88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57"/>
      <c r="AS32" s="58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</row>
    <row r="33" spans="1:84" s="47" customFormat="1" ht="15.75">
      <c r="A33" s="82">
        <v>26</v>
      </c>
      <c r="B33" s="397" t="s">
        <v>19</v>
      </c>
      <c r="C33" s="395">
        <v>5935500</v>
      </c>
      <c r="D33" s="395">
        <v>5540876.8</v>
      </c>
      <c r="E33" s="236">
        <f t="shared" si="0"/>
        <v>93.3514750231657</v>
      </c>
      <c r="F33" s="395">
        <v>13500</v>
      </c>
      <c r="G33" s="395">
        <v>13500</v>
      </c>
      <c r="H33" s="227">
        <f>G33/F33*100</f>
        <v>100</v>
      </c>
      <c r="I33" s="395">
        <v>446900</v>
      </c>
      <c r="J33" s="395">
        <v>110988.39</v>
      </c>
      <c r="K33" s="231">
        <f>SUM(J33/I33*100)</f>
        <v>24.835173416871783</v>
      </c>
      <c r="L33" s="395">
        <v>456100</v>
      </c>
      <c r="M33" s="395">
        <v>369418.45</v>
      </c>
      <c r="N33" s="231">
        <f t="shared" si="1"/>
        <v>80.99505590879194</v>
      </c>
      <c r="O33" s="230"/>
      <c r="P33" s="230"/>
      <c r="Q33" s="234"/>
      <c r="R33" s="88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57"/>
      <c r="AS33" s="58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</row>
    <row r="34" spans="1:84" s="47" customFormat="1" ht="15.75">
      <c r="A34" s="82">
        <v>27</v>
      </c>
      <c r="B34" s="397" t="s">
        <v>20</v>
      </c>
      <c r="C34" s="395">
        <v>2100700</v>
      </c>
      <c r="D34" s="395">
        <v>2045911.34</v>
      </c>
      <c r="E34" s="236">
        <f t="shared" si="0"/>
        <v>97.39188556195553</v>
      </c>
      <c r="F34" s="390"/>
      <c r="G34" s="390"/>
      <c r="H34" s="227"/>
      <c r="I34" s="230"/>
      <c r="J34" s="230"/>
      <c r="K34" s="231"/>
      <c r="L34" s="395">
        <v>211900</v>
      </c>
      <c r="M34" s="395">
        <v>167113.22</v>
      </c>
      <c r="N34" s="231">
        <f t="shared" si="1"/>
        <v>78.86419065596981</v>
      </c>
      <c r="O34" s="230"/>
      <c r="P34" s="230"/>
      <c r="Q34" s="234"/>
      <c r="R34" s="8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57"/>
      <c r="AS34" s="58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</row>
    <row r="35" spans="1:84" s="47" customFormat="1" ht="15.75">
      <c r="A35" s="82">
        <v>28</v>
      </c>
      <c r="B35" s="397" t="s">
        <v>21</v>
      </c>
      <c r="C35" s="395">
        <v>598960</v>
      </c>
      <c r="D35" s="395">
        <v>458466.71</v>
      </c>
      <c r="E35" s="236">
        <f t="shared" si="0"/>
        <v>76.54379424335515</v>
      </c>
      <c r="F35" s="390"/>
      <c r="G35" s="390"/>
      <c r="H35" s="227"/>
      <c r="I35" s="230"/>
      <c r="J35" s="230"/>
      <c r="K35" s="231"/>
      <c r="L35" s="395">
        <v>40000</v>
      </c>
      <c r="M35" s="395">
        <v>29197.57</v>
      </c>
      <c r="N35" s="231">
        <f t="shared" si="1"/>
        <v>72.993925</v>
      </c>
      <c r="O35" s="230"/>
      <c r="P35" s="230"/>
      <c r="Q35" s="234"/>
      <c r="R35" s="8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57"/>
      <c r="AS35" s="58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</row>
    <row r="36" spans="1:84" s="47" customFormat="1" ht="16.5" thickBot="1">
      <c r="A36" s="84">
        <v>29</v>
      </c>
      <c r="B36" s="398" t="s">
        <v>47</v>
      </c>
      <c r="C36" s="395">
        <v>7289000</v>
      </c>
      <c r="D36" s="395">
        <v>6815066.53</v>
      </c>
      <c r="E36" s="237">
        <f t="shared" si="0"/>
        <v>93.49796309507478</v>
      </c>
      <c r="F36" s="391">
        <v>0</v>
      </c>
      <c r="G36" s="391">
        <v>0</v>
      </c>
      <c r="H36" s="263"/>
      <c r="I36" s="395">
        <v>385000</v>
      </c>
      <c r="J36" s="395">
        <v>161016.81</v>
      </c>
      <c r="K36" s="238">
        <f aca="true" t="shared" si="3" ref="K36:K41">SUM(J36/I36*100)</f>
        <v>41.82254805194805</v>
      </c>
      <c r="L36" s="395">
        <v>818000</v>
      </c>
      <c r="M36" s="395">
        <v>750578.62</v>
      </c>
      <c r="N36" s="238">
        <f t="shared" si="1"/>
        <v>91.75777750611248</v>
      </c>
      <c r="O36" s="395">
        <v>5000</v>
      </c>
      <c r="P36" s="395">
        <v>0</v>
      </c>
      <c r="Q36" s="239">
        <f>SUM(P36/O36*100)</f>
        <v>0</v>
      </c>
      <c r="R36" s="88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57"/>
      <c r="AS36" s="58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</row>
    <row r="37" spans="1:84" s="61" customFormat="1" ht="19.5" thickBot="1">
      <c r="A37" s="219"/>
      <c r="B37" s="399" t="s">
        <v>53</v>
      </c>
      <c r="C37" s="228">
        <f>SUM(C8:C36)</f>
        <v>119056539</v>
      </c>
      <c r="D37" s="228">
        <f>SUM(D8:D36)</f>
        <v>112573068.07000001</v>
      </c>
      <c r="E37" s="240">
        <f t="shared" si="0"/>
        <v>94.55429245259683</v>
      </c>
      <c r="F37" s="392">
        <f>SUM(F8:F36)</f>
        <v>40500</v>
      </c>
      <c r="G37" s="392">
        <f>SUM(G8:G36)</f>
        <v>20674.35</v>
      </c>
      <c r="H37" s="262">
        <f>SUM(G37/F37*100)</f>
        <v>51.04777777777777</v>
      </c>
      <c r="I37" s="228">
        <f>SUM(I8:I36)</f>
        <v>4056600</v>
      </c>
      <c r="J37" s="228">
        <f>SUM(J8:J36)</f>
        <v>1651615.32</v>
      </c>
      <c r="K37" s="241">
        <f t="shared" si="3"/>
        <v>40.71427599467535</v>
      </c>
      <c r="L37" s="242">
        <f>SUM(L8:L36)</f>
        <v>12191645</v>
      </c>
      <c r="M37" s="242">
        <f>SUM(M8:M36)</f>
        <v>8521248.639999999</v>
      </c>
      <c r="N37" s="241">
        <f t="shared" si="1"/>
        <v>69.89416637377481</v>
      </c>
      <c r="O37" s="228">
        <f>SUM(O8:O36)</f>
        <v>2489200</v>
      </c>
      <c r="P37" s="228">
        <f>SUM(P8:P36)</f>
        <v>1935557.2</v>
      </c>
      <c r="Q37" s="243">
        <f>SUM(P37/O37*100)</f>
        <v>77.75820343885586</v>
      </c>
      <c r="R37" s="89"/>
      <c r="S37" s="28"/>
      <c r="T37" s="28"/>
      <c r="U37" s="28"/>
      <c r="V37" s="28"/>
      <c r="W37" s="28"/>
      <c r="X37" s="28"/>
      <c r="Y37" s="28"/>
      <c r="Z37" s="42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</row>
    <row r="38" spans="1:84" s="47" customFormat="1" ht="18.75" customHeight="1" hidden="1">
      <c r="A38" s="400">
        <v>36</v>
      </c>
      <c r="B38" s="401" t="s">
        <v>54</v>
      </c>
      <c r="C38" s="232"/>
      <c r="D38" s="232"/>
      <c r="E38" s="244"/>
      <c r="F38" s="393"/>
      <c r="G38" s="393"/>
      <c r="H38" s="264"/>
      <c r="I38" s="245"/>
      <c r="J38" s="245"/>
      <c r="K38" s="233" t="e">
        <f t="shared" si="3"/>
        <v>#DIV/0!</v>
      </c>
      <c r="L38" s="246"/>
      <c r="M38" s="246"/>
      <c r="N38" s="233" t="e">
        <f t="shared" si="1"/>
        <v>#DIV/0!</v>
      </c>
      <c r="O38" s="245"/>
      <c r="P38" s="245"/>
      <c r="Q38" s="247"/>
      <c r="R38" s="88"/>
      <c r="S38" s="42"/>
      <c r="T38" s="42"/>
      <c r="U38" s="42"/>
      <c r="V38" s="42"/>
      <c r="W38" s="42"/>
      <c r="X38" s="42"/>
      <c r="Y38" s="42"/>
      <c r="Z38" s="42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</row>
    <row r="39" spans="1:84" s="47" customFormat="1" ht="18.75" customHeight="1" hidden="1">
      <c r="A39" s="402">
        <v>37</v>
      </c>
      <c r="B39" s="403" t="s">
        <v>55</v>
      </c>
      <c r="C39" s="248"/>
      <c r="D39" s="248"/>
      <c r="E39" s="249"/>
      <c r="F39" s="259"/>
      <c r="G39" s="259"/>
      <c r="H39" s="265"/>
      <c r="I39" s="250"/>
      <c r="J39" s="250"/>
      <c r="K39" s="251" t="e">
        <f t="shared" si="3"/>
        <v>#DIV/0!</v>
      </c>
      <c r="L39" s="252"/>
      <c r="M39" s="252"/>
      <c r="N39" s="231" t="e">
        <f t="shared" si="1"/>
        <v>#DIV/0!</v>
      </c>
      <c r="O39" s="235"/>
      <c r="P39" s="235"/>
      <c r="Q39" s="253"/>
      <c r="R39" s="89"/>
      <c r="S39" s="28"/>
      <c r="T39" s="28"/>
      <c r="U39" s="28"/>
      <c r="V39" s="28"/>
      <c r="W39" s="28"/>
      <c r="X39" s="28"/>
      <c r="Y39" s="28"/>
      <c r="Z39" s="42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</row>
    <row r="40" spans="1:69" ht="18.75" customHeight="1" thickBot="1">
      <c r="A40" s="90">
        <v>30</v>
      </c>
      <c r="B40" s="398" t="s">
        <v>22</v>
      </c>
      <c r="C40" s="395">
        <v>245061539</v>
      </c>
      <c r="D40" s="395">
        <v>244147541.41</v>
      </c>
      <c r="E40" s="254">
        <f>SUM(D40/C40*100)</f>
        <v>99.62703344077178</v>
      </c>
      <c r="F40" s="395">
        <v>5500</v>
      </c>
      <c r="G40" s="395">
        <v>3500</v>
      </c>
      <c r="H40" s="261">
        <f>G40/F40*100</f>
        <v>63.63636363636363</v>
      </c>
      <c r="I40" s="395">
        <v>2594700</v>
      </c>
      <c r="J40" s="395">
        <v>2344840.26</v>
      </c>
      <c r="K40" s="255">
        <f t="shared" si="3"/>
        <v>90.37038039079661</v>
      </c>
      <c r="L40" s="395">
        <v>8819300</v>
      </c>
      <c r="M40" s="395">
        <v>7955003.889999999</v>
      </c>
      <c r="N40" s="255">
        <f t="shared" si="1"/>
        <v>90.1999465944009</v>
      </c>
      <c r="O40" s="395">
        <v>3847462.91</v>
      </c>
      <c r="P40" s="395">
        <v>3671239.12</v>
      </c>
      <c r="Q40" s="256">
        <f>SUM(P40/O40*100)</f>
        <v>95.41974038159083</v>
      </c>
      <c r="R40" s="88"/>
      <c r="S40" s="42"/>
      <c r="T40" s="42"/>
      <c r="U40" s="42"/>
      <c r="V40" s="42"/>
      <c r="W40" s="42"/>
      <c r="X40" s="42"/>
      <c r="Y40" s="42"/>
      <c r="Z40" s="42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5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8"/>
      <c r="BL40" s="68"/>
      <c r="BM40" s="68"/>
      <c r="BN40" s="68"/>
      <c r="BO40" s="68"/>
      <c r="BP40" s="68"/>
      <c r="BQ40" s="68"/>
    </row>
    <row r="41" spans="1:69" ht="16.5" thickBot="1">
      <c r="A41" s="399"/>
      <c r="B41" s="399" t="s">
        <v>56</v>
      </c>
      <c r="C41" s="228">
        <f>SUM(C37+C40)</f>
        <v>364118078</v>
      </c>
      <c r="D41" s="228">
        <f>SUM(D37+D40)</f>
        <v>356720609.48</v>
      </c>
      <c r="E41" s="240">
        <f>SUM(D41/C41*100)</f>
        <v>97.96838746358537</v>
      </c>
      <c r="F41" s="392">
        <f>SUM(F37+F40)</f>
        <v>46000</v>
      </c>
      <c r="G41" s="392">
        <f>SUM(G37+G40)</f>
        <v>24174.35</v>
      </c>
      <c r="H41" s="262">
        <f>SUM(G41/F41*100)</f>
        <v>52.552934782608695</v>
      </c>
      <c r="I41" s="228">
        <f>SUM(I37+I40)</f>
        <v>6651300</v>
      </c>
      <c r="J41" s="228">
        <f>SUM(J37+J40)</f>
        <v>3996455.58</v>
      </c>
      <c r="K41" s="241">
        <f t="shared" si="3"/>
        <v>60.08533038654098</v>
      </c>
      <c r="L41" s="228">
        <f>SUM(L37+L40)</f>
        <v>21010945</v>
      </c>
      <c r="M41" s="228">
        <f>SUM(M37+M40)</f>
        <v>16476252.529999997</v>
      </c>
      <c r="N41" s="241">
        <f t="shared" si="1"/>
        <v>78.41747493984683</v>
      </c>
      <c r="O41" s="228">
        <f>SUM(O37+O40)</f>
        <v>6336662.91</v>
      </c>
      <c r="P41" s="257">
        <f>SUM(P37+P40)</f>
        <v>5606796.32</v>
      </c>
      <c r="Q41" s="258">
        <f>SUM(P41/O41*100)</f>
        <v>88.48184603842213</v>
      </c>
      <c r="R41" s="88"/>
      <c r="S41" s="42"/>
      <c r="T41" s="42"/>
      <c r="U41" s="42"/>
      <c r="V41" s="42"/>
      <c r="W41" s="42"/>
      <c r="X41" s="42"/>
      <c r="Y41" s="42"/>
      <c r="Z41" s="42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5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68"/>
      <c r="BL41" s="68"/>
      <c r="BM41" s="68"/>
      <c r="BN41" s="68"/>
      <c r="BO41" s="68"/>
      <c r="BP41" s="68"/>
      <c r="BQ41" s="68"/>
    </row>
    <row r="42" spans="1:69" ht="18.75">
      <c r="A42" s="69"/>
      <c r="B42" s="69"/>
      <c r="C42" s="217"/>
      <c r="D42" s="217"/>
      <c r="E42" s="217"/>
      <c r="F42" s="213"/>
      <c r="G42" s="214"/>
      <c r="H42" s="218"/>
      <c r="I42" s="215"/>
      <c r="J42" s="216"/>
      <c r="K42" s="218"/>
      <c r="L42" s="213"/>
      <c r="M42" s="213"/>
      <c r="N42" s="218"/>
      <c r="O42" s="213"/>
      <c r="P42" s="213"/>
      <c r="Q42" s="218"/>
      <c r="R42" s="42"/>
      <c r="S42" s="42"/>
      <c r="T42" s="42"/>
      <c r="U42" s="42"/>
      <c r="V42" s="42"/>
      <c r="W42" s="42"/>
      <c r="X42" s="42"/>
      <c r="Y42" s="42"/>
      <c r="Z42" s="42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5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8"/>
      <c r="BL42" s="68"/>
      <c r="BM42" s="68"/>
      <c r="BN42" s="68"/>
      <c r="BO42" s="68"/>
      <c r="BP42" s="68"/>
      <c r="BQ42" s="68"/>
    </row>
    <row r="43" spans="1:69" ht="18.75">
      <c r="A43" s="69"/>
      <c r="B43" s="69"/>
      <c r="C43" s="70"/>
      <c r="D43" s="70"/>
      <c r="E43" s="70"/>
      <c r="F43" s="102"/>
      <c r="G43" s="102"/>
      <c r="H43" s="102"/>
      <c r="I43" s="103"/>
      <c r="J43" s="103"/>
      <c r="K43" s="103"/>
      <c r="L43" s="103"/>
      <c r="M43" s="103"/>
      <c r="N43" s="103"/>
      <c r="O43" s="109"/>
      <c r="P43" s="109"/>
      <c r="Q43" s="109"/>
      <c r="R43" s="57"/>
      <c r="S43" s="57"/>
      <c r="T43" s="57"/>
      <c r="U43" s="57"/>
      <c r="V43" s="57"/>
      <c r="W43" s="57"/>
      <c r="X43" s="57"/>
      <c r="Y43" s="57"/>
      <c r="Z43" s="57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8"/>
      <c r="BL43" s="68"/>
      <c r="BM43" s="68"/>
      <c r="BN43" s="68"/>
      <c r="BO43" s="68"/>
      <c r="BP43" s="68"/>
      <c r="BQ43" s="68"/>
    </row>
    <row r="44" spans="1:69" ht="18.75">
      <c r="A44" s="69"/>
      <c r="B44" s="69"/>
      <c r="C44" s="70"/>
      <c r="D44" s="70"/>
      <c r="E44" s="70"/>
      <c r="F44" s="102"/>
      <c r="G44" s="102"/>
      <c r="H44" s="102"/>
      <c r="I44" s="103"/>
      <c r="J44" s="103"/>
      <c r="K44" s="103"/>
      <c r="L44" s="103"/>
      <c r="M44" s="103"/>
      <c r="N44" s="103"/>
      <c r="O44" s="109"/>
      <c r="P44" s="109"/>
      <c r="Q44" s="109"/>
      <c r="R44" s="57"/>
      <c r="S44" s="57"/>
      <c r="T44" s="57"/>
      <c r="U44" s="57"/>
      <c r="V44" s="57"/>
      <c r="W44" s="57"/>
      <c r="X44" s="57"/>
      <c r="Y44" s="57"/>
      <c r="Z44" s="57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8"/>
      <c r="BL44" s="68"/>
      <c r="BM44" s="68"/>
      <c r="BN44" s="68"/>
      <c r="BO44" s="68"/>
      <c r="BP44" s="68"/>
      <c r="BQ44" s="68"/>
    </row>
    <row r="45" spans="1:69" ht="18.75">
      <c r="A45" s="69"/>
      <c r="B45" s="69"/>
      <c r="C45" s="70"/>
      <c r="D45" s="70"/>
      <c r="E45" s="70"/>
      <c r="F45" s="102"/>
      <c r="G45" s="102"/>
      <c r="H45" s="102"/>
      <c r="I45" s="103"/>
      <c r="J45" s="103"/>
      <c r="K45" s="103"/>
      <c r="L45" s="103"/>
      <c r="M45" s="103"/>
      <c r="N45" s="103"/>
      <c r="O45" s="109"/>
      <c r="P45" s="109"/>
      <c r="Q45" s="109"/>
      <c r="R45" s="57"/>
      <c r="S45" s="57"/>
      <c r="T45" s="57"/>
      <c r="U45" s="57"/>
      <c r="V45" s="57"/>
      <c r="W45" s="57"/>
      <c r="X45" s="57"/>
      <c r="Y45" s="57"/>
      <c r="Z45" s="57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8"/>
      <c r="BL45" s="68"/>
      <c r="BM45" s="68"/>
      <c r="BN45" s="68"/>
      <c r="BO45" s="68"/>
      <c r="BP45" s="68"/>
      <c r="BQ45" s="68"/>
    </row>
    <row r="46" spans="1:69" ht="18.75">
      <c r="A46" s="69"/>
      <c r="B46" s="69"/>
      <c r="C46" s="70"/>
      <c r="D46" s="70"/>
      <c r="E46" s="70"/>
      <c r="F46" s="102"/>
      <c r="G46" s="102"/>
      <c r="H46" s="102"/>
      <c r="I46" s="103"/>
      <c r="J46" s="103"/>
      <c r="K46" s="103"/>
      <c r="L46" s="103"/>
      <c r="M46" s="103"/>
      <c r="N46" s="103"/>
      <c r="O46" s="109"/>
      <c r="P46" s="109"/>
      <c r="Q46" s="109"/>
      <c r="R46" s="57"/>
      <c r="S46" s="57"/>
      <c r="T46" s="57"/>
      <c r="U46" s="57"/>
      <c r="V46" s="57"/>
      <c r="W46" s="57"/>
      <c r="X46" s="57"/>
      <c r="Y46" s="57"/>
      <c r="Z46" s="57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8"/>
      <c r="BL46" s="68"/>
      <c r="BM46" s="68"/>
      <c r="BN46" s="68"/>
      <c r="BO46" s="68"/>
      <c r="BP46" s="68"/>
      <c r="BQ46" s="68"/>
    </row>
    <row r="47" spans="1:69" ht="18.75">
      <c r="A47" s="69"/>
      <c r="B47" s="69"/>
      <c r="C47" s="70"/>
      <c r="D47" s="70"/>
      <c r="E47" s="70"/>
      <c r="F47" s="102"/>
      <c r="G47" s="102"/>
      <c r="H47" s="102"/>
      <c r="I47" s="103"/>
      <c r="J47" s="103"/>
      <c r="K47" s="103"/>
      <c r="L47" s="103"/>
      <c r="M47" s="103"/>
      <c r="N47" s="103"/>
      <c r="O47" s="109"/>
      <c r="P47" s="109"/>
      <c r="Q47" s="109"/>
      <c r="R47" s="57"/>
      <c r="S47" s="57"/>
      <c r="T47" s="57"/>
      <c r="U47" s="57"/>
      <c r="V47" s="57"/>
      <c r="W47" s="57"/>
      <c r="X47" s="57"/>
      <c r="Y47" s="57"/>
      <c r="Z47" s="57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8"/>
      <c r="BL47" s="68"/>
      <c r="BM47" s="68"/>
      <c r="BN47" s="68"/>
      <c r="BO47" s="68"/>
      <c r="BP47" s="68"/>
      <c r="BQ47" s="68"/>
    </row>
    <row r="48" spans="1:69" ht="18.75">
      <c r="A48" s="69"/>
      <c r="B48" s="69"/>
      <c r="C48" s="70"/>
      <c r="D48" s="70"/>
      <c r="E48" s="70"/>
      <c r="F48" s="102"/>
      <c r="G48" s="102"/>
      <c r="H48" s="102"/>
      <c r="I48" s="103"/>
      <c r="J48" s="103"/>
      <c r="K48" s="103"/>
      <c r="L48" s="103"/>
      <c r="M48" s="103"/>
      <c r="N48" s="103"/>
      <c r="O48" s="109"/>
      <c r="P48" s="109"/>
      <c r="Q48" s="109"/>
      <c r="R48" s="57"/>
      <c r="S48" s="57"/>
      <c r="T48" s="57"/>
      <c r="U48" s="57"/>
      <c r="V48" s="57"/>
      <c r="W48" s="57"/>
      <c r="X48" s="57"/>
      <c r="Y48" s="57"/>
      <c r="Z48" s="57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8"/>
      <c r="BK48" s="68"/>
      <c r="BL48" s="68"/>
      <c r="BM48" s="68"/>
      <c r="BN48" s="68"/>
      <c r="BO48" s="68"/>
      <c r="BP48" s="68"/>
      <c r="BQ48" s="68"/>
    </row>
    <row r="49" spans="1:69" ht="18.75">
      <c r="A49" s="69"/>
      <c r="B49" s="69"/>
      <c r="C49" s="70"/>
      <c r="D49" s="70"/>
      <c r="E49" s="70"/>
      <c r="F49" s="102"/>
      <c r="G49" s="102"/>
      <c r="H49" s="102"/>
      <c r="I49" s="103"/>
      <c r="J49" s="103"/>
      <c r="K49" s="103"/>
      <c r="L49" s="103"/>
      <c r="M49" s="103"/>
      <c r="N49" s="103"/>
      <c r="O49" s="109"/>
      <c r="P49" s="109"/>
      <c r="Q49" s="109"/>
      <c r="R49" s="57"/>
      <c r="S49" s="57"/>
      <c r="T49" s="57"/>
      <c r="U49" s="57"/>
      <c r="V49" s="57"/>
      <c r="W49" s="57"/>
      <c r="X49" s="57"/>
      <c r="Y49" s="57"/>
      <c r="Z49" s="57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8"/>
      <c r="BK49" s="68"/>
      <c r="BL49" s="68"/>
      <c r="BM49" s="68"/>
      <c r="BN49" s="68"/>
      <c r="BO49" s="68"/>
      <c r="BP49" s="68"/>
      <c r="BQ49" s="68"/>
    </row>
    <row r="50" spans="1:69" ht="18.75">
      <c r="A50" s="69"/>
      <c r="B50" s="69"/>
      <c r="C50" s="70"/>
      <c r="D50" s="70"/>
      <c r="E50" s="70"/>
      <c r="F50" s="102"/>
      <c r="G50" s="102"/>
      <c r="H50" s="102"/>
      <c r="I50" s="103"/>
      <c r="J50" s="103"/>
      <c r="K50" s="103"/>
      <c r="L50" s="103"/>
      <c r="M50" s="103"/>
      <c r="N50" s="103"/>
      <c r="O50" s="109"/>
      <c r="P50" s="109"/>
      <c r="Q50" s="109"/>
      <c r="R50" s="57"/>
      <c r="S50" s="57"/>
      <c r="T50" s="57"/>
      <c r="U50" s="57"/>
      <c r="V50" s="57"/>
      <c r="W50" s="57"/>
      <c r="X50" s="57"/>
      <c r="Y50" s="57"/>
      <c r="Z50" s="57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8"/>
      <c r="BK50" s="68"/>
      <c r="BL50" s="68"/>
      <c r="BM50" s="68"/>
      <c r="BN50" s="68"/>
      <c r="BO50" s="68"/>
      <c r="BP50" s="68"/>
      <c r="BQ50" s="68"/>
    </row>
    <row r="51" spans="1:69" ht="18.75">
      <c r="A51" s="69"/>
      <c r="B51" s="69"/>
      <c r="C51" s="70"/>
      <c r="D51" s="70"/>
      <c r="E51" s="70"/>
      <c r="F51" s="102"/>
      <c r="G51" s="102"/>
      <c r="H51" s="102"/>
      <c r="I51" s="103"/>
      <c r="J51" s="103"/>
      <c r="K51" s="103"/>
      <c r="L51" s="103"/>
      <c r="M51" s="103"/>
      <c r="N51" s="103"/>
      <c r="O51" s="109"/>
      <c r="P51" s="109"/>
      <c r="Q51" s="109"/>
      <c r="R51" s="57"/>
      <c r="S51" s="57"/>
      <c r="T51" s="57"/>
      <c r="U51" s="57"/>
      <c r="V51" s="57"/>
      <c r="W51" s="57"/>
      <c r="X51" s="57"/>
      <c r="Y51" s="57"/>
      <c r="Z51" s="57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8"/>
      <c r="BK51" s="68"/>
      <c r="BL51" s="68"/>
      <c r="BM51" s="68"/>
      <c r="BN51" s="68"/>
      <c r="BO51" s="68"/>
      <c r="BP51" s="68"/>
      <c r="BQ51" s="68"/>
    </row>
    <row r="52" spans="1:69" ht="18.75">
      <c r="A52" s="69"/>
      <c r="B52" s="69"/>
      <c r="C52" s="70"/>
      <c r="D52" s="70"/>
      <c r="E52" s="70"/>
      <c r="F52" s="102"/>
      <c r="G52" s="102"/>
      <c r="H52" s="102"/>
      <c r="I52" s="103"/>
      <c r="J52" s="103"/>
      <c r="K52" s="103"/>
      <c r="L52" s="103"/>
      <c r="M52" s="103"/>
      <c r="N52" s="103"/>
      <c r="O52" s="109"/>
      <c r="P52" s="109"/>
      <c r="Q52" s="109"/>
      <c r="R52" s="57"/>
      <c r="S52" s="57"/>
      <c r="T52" s="57"/>
      <c r="U52" s="57"/>
      <c r="V52" s="57"/>
      <c r="W52" s="57"/>
      <c r="X52" s="57"/>
      <c r="Y52" s="57"/>
      <c r="Z52" s="57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8"/>
      <c r="BK52" s="68"/>
      <c r="BL52" s="68"/>
      <c r="BM52" s="68"/>
      <c r="BN52" s="68"/>
      <c r="BO52" s="68"/>
      <c r="BP52" s="68"/>
      <c r="BQ52" s="68"/>
    </row>
    <row r="53" spans="1:69" ht="18.75">
      <c r="A53" s="69"/>
      <c r="B53" s="69"/>
      <c r="C53" s="70"/>
      <c r="D53" s="70"/>
      <c r="E53" s="70"/>
      <c r="F53" s="102"/>
      <c r="G53" s="102"/>
      <c r="H53" s="102"/>
      <c r="I53" s="103"/>
      <c r="J53" s="103"/>
      <c r="K53" s="103"/>
      <c r="L53" s="103"/>
      <c r="M53" s="103"/>
      <c r="N53" s="103"/>
      <c r="O53" s="109"/>
      <c r="P53" s="109"/>
      <c r="Q53" s="109"/>
      <c r="R53" s="57"/>
      <c r="S53" s="57"/>
      <c r="T53" s="57"/>
      <c r="U53" s="57"/>
      <c r="V53" s="57"/>
      <c r="W53" s="57"/>
      <c r="X53" s="57"/>
      <c r="Y53" s="57"/>
      <c r="Z53" s="57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8"/>
      <c r="BK53" s="68"/>
      <c r="BL53" s="68"/>
      <c r="BM53" s="68"/>
      <c r="BN53" s="68"/>
      <c r="BO53" s="68"/>
      <c r="BP53" s="68"/>
      <c r="BQ53" s="68"/>
    </row>
    <row r="54" spans="1:69" ht="18.75">
      <c r="A54" s="69"/>
      <c r="B54" s="69"/>
      <c r="C54" s="70"/>
      <c r="D54" s="70"/>
      <c r="E54" s="70"/>
      <c r="F54" s="102"/>
      <c r="G54" s="102"/>
      <c r="H54" s="102"/>
      <c r="I54" s="103"/>
      <c r="J54" s="103"/>
      <c r="K54" s="103"/>
      <c r="L54" s="103"/>
      <c r="M54" s="103"/>
      <c r="N54" s="103"/>
      <c r="O54" s="109"/>
      <c r="P54" s="109"/>
      <c r="Q54" s="109"/>
      <c r="R54" s="57"/>
      <c r="S54" s="57"/>
      <c r="T54" s="57"/>
      <c r="U54" s="57"/>
      <c r="V54" s="57"/>
      <c r="W54" s="57"/>
      <c r="X54" s="57"/>
      <c r="Y54" s="57"/>
      <c r="Z54" s="57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8"/>
      <c r="BK54" s="68"/>
      <c r="BL54" s="68"/>
      <c r="BM54" s="68"/>
      <c r="BN54" s="68"/>
      <c r="BO54" s="68"/>
      <c r="BP54" s="68"/>
      <c r="BQ54" s="68"/>
    </row>
    <row r="55" spans="1:69" ht="18.75">
      <c r="A55" s="69"/>
      <c r="B55" s="69"/>
      <c r="C55" s="70"/>
      <c r="D55" s="70"/>
      <c r="E55" s="70"/>
      <c r="F55" s="102"/>
      <c r="G55" s="102"/>
      <c r="H55" s="102"/>
      <c r="I55" s="103"/>
      <c r="J55" s="103"/>
      <c r="K55" s="103"/>
      <c r="L55" s="103"/>
      <c r="M55" s="103"/>
      <c r="N55" s="103"/>
      <c r="O55" s="109"/>
      <c r="P55" s="109"/>
      <c r="Q55" s="109"/>
      <c r="R55" s="57"/>
      <c r="S55" s="57"/>
      <c r="T55" s="57"/>
      <c r="U55" s="57"/>
      <c r="V55" s="57"/>
      <c r="W55" s="57"/>
      <c r="X55" s="57"/>
      <c r="Y55" s="57"/>
      <c r="Z55" s="57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8"/>
      <c r="BK55" s="68"/>
      <c r="BL55" s="68"/>
      <c r="BM55" s="68"/>
      <c r="BN55" s="68"/>
      <c r="BO55" s="68"/>
      <c r="BP55" s="68"/>
      <c r="BQ55" s="68"/>
    </row>
    <row r="56" spans="1:69" ht="18.75">
      <c r="A56" s="69"/>
      <c r="B56" s="69"/>
      <c r="C56" s="70"/>
      <c r="D56" s="70"/>
      <c r="E56" s="70"/>
      <c r="F56" s="102"/>
      <c r="G56" s="102"/>
      <c r="H56" s="102"/>
      <c r="I56" s="103"/>
      <c r="J56" s="103"/>
      <c r="K56" s="103"/>
      <c r="L56" s="103"/>
      <c r="M56" s="103"/>
      <c r="N56" s="103"/>
      <c r="O56" s="109"/>
      <c r="P56" s="109"/>
      <c r="Q56" s="109"/>
      <c r="R56" s="57"/>
      <c r="S56" s="57"/>
      <c r="T56" s="57"/>
      <c r="U56" s="57"/>
      <c r="V56" s="57"/>
      <c r="W56" s="57"/>
      <c r="X56" s="57"/>
      <c r="Y56" s="57"/>
      <c r="Z56" s="57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8"/>
      <c r="BK56" s="68"/>
      <c r="BL56" s="68"/>
      <c r="BM56" s="68"/>
      <c r="BN56" s="68"/>
      <c r="BO56" s="68"/>
      <c r="BP56" s="68"/>
      <c r="BQ56" s="68"/>
    </row>
    <row r="57" spans="1:69" ht="18.75">
      <c r="A57" s="69"/>
      <c r="B57" s="69"/>
      <c r="C57" s="70"/>
      <c r="D57" s="70"/>
      <c r="E57" s="70"/>
      <c r="F57" s="102"/>
      <c r="G57" s="102"/>
      <c r="H57" s="102"/>
      <c r="I57" s="103"/>
      <c r="J57" s="103"/>
      <c r="K57" s="103"/>
      <c r="L57" s="103"/>
      <c r="M57" s="103"/>
      <c r="N57" s="103"/>
      <c r="O57" s="109"/>
      <c r="P57" s="109"/>
      <c r="Q57" s="109"/>
      <c r="R57" s="57"/>
      <c r="S57" s="57"/>
      <c r="T57" s="57"/>
      <c r="U57" s="57"/>
      <c r="V57" s="57"/>
      <c r="W57" s="57"/>
      <c r="X57" s="57"/>
      <c r="Y57" s="57"/>
      <c r="Z57" s="57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8"/>
      <c r="BK57" s="68"/>
      <c r="BL57" s="68"/>
      <c r="BM57" s="68"/>
      <c r="BN57" s="68"/>
      <c r="BO57" s="68"/>
      <c r="BP57" s="68"/>
      <c r="BQ57" s="68"/>
    </row>
    <row r="58" spans="1:69" ht="18.75">
      <c r="A58" s="69"/>
      <c r="B58" s="69"/>
      <c r="C58" s="70"/>
      <c r="D58" s="70"/>
      <c r="E58" s="70"/>
      <c r="F58" s="102"/>
      <c r="G58" s="102"/>
      <c r="H58" s="102"/>
      <c r="I58" s="103"/>
      <c r="J58" s="103"/>
      <c r="K58" s="103"/>
      <c r="L58" s="103"/>
      <c r="M58" s="103"/>
      <c r="N58" s="103"/>
      <c r="O58" s="109"/>
      <c r="P58" s="109"/>
      <c r="Q58" s="109"/>
      <c r="R58" s="57"/>
      <c r="S58" s="57"/>
      <c r="T58" s="57"/>
      <c r="U58" s="57"/>
      <c r="V58" s="57"/>
      <c r="W58" s="57"/>
      <c r="X58" s="57"/>
      <c r="Y58" s="57"/>
      <c r="Z58" s="57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8"/>
      <c r="BK58" s="68"/>
      <c r="BL58" s="68"/>
      <c r="BM58" s="68"/>
      <c r="BN58" s="68"/>
      <c r="BO58" s="68"/>
      <c r="BP58" s="68"/>
      <c r="BQ58" s="68"/>
    </row>
    <row r="59" spans="1:69" ht="18.75">
      <c r="A59" s="69"/>
      <c r="B59" s="69"/>
      <c r="C59" s="70"/>
      <c r="D59" s="70"/>
      <c r="E59" s="70"/>
      <c r="F59" s="102"/>
      <c r="G59" s="102"/>
      <c r="H59" s="102"/>
      <c r="I59" s="103"/>
      <c r="J59" s="103"/>
      <c r="K59" s="103"/>
      <c r="L59" s="103"/>
      <c r="M59" s="103"/>
      <c r="N59" s="103"/>
      <c r="O59" s="109"/>
      <c r="P59" s="109"/>
      <c r="Q59" s="109"/>
      <c r="R59" s="57"/>
      <c r="S59" s="57"/>
      <c r="T59" s="57"/>
      <c r="U59" s="57"/>
      <c r="V59" s="57"/>
      <c r="W59" s="57"/>
      <c r="X59" s="57"/>
      <c r="Y59" s="57"/>
      <c r="Z59" s="57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8"/>
      <c r="BK59" s="68"/>
      <c r="BL59" s="68"/>
      <c r="BM59" s="68"/>
      <c r="BN59" s="68"/>
      <c r="BO59" s="68"/>
      <c r="BP59" s="68"/>
      <c r="BQ59" s="68"/>
    </row>
    <row r="60" spans="1:69" ht="18.75">
      <c r="A60" s="69"/>
      <c r="B60" s="69"/>
      <c r="C60" s="70"/>
      <c r="D60" s="70"/>
      <c r="E60" s="70"/>
      <c r="F60" s="102"/>
      <c r="G60" s="102"/>
      <c r="H60" s="102"/>
      <c r="I60" s="103"/>
      <c r="J60" s="103"/>
      <c r="K60" s="103"/>
      <c r="L60" s="103"/>
      <c r="M60" s="103"/>
      <c r="N60" s="103"/>
      <c r="O60" s="109"/>
      <c r="P60" s="109"/>
      <c r="Q60" s="109"/>
      <c r="R60" s="57"/>
      <c r="S60" s="57"/>
      <c r="T60" s="57"/>
      <c r="U60" s="57"/>
      <c r="V60" s="57"/>
      <c r="W60" s="57"/>
      <c r="X60" s="57"/>
      <c r="Y60" s="57"/>
      <c r="Z60" s="57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8"/>
      <c r="BK60" s="68"/>
      <c r="BL60" s="68"/>
      <c r="BM60" s="68"/>
      <c r="BN60" s="68"/>
      <c r="BO60" s="68"/>
      <c r="BP60" s="68"/>
      <c r="BQ60" s="68"/>
    </row>
    <row r="61" spans="1:69" ht="18.75">
      <c r="A61" s="69"/>
      <c r="B61" s="69"/>
      <c r="C61" s="70"/>
      <c r="D61" s="70"/>
      <c r="E61" s="70"/>
      <c r="F61" s="102"/>
      <c r="G61" s="102"/>
      <c r="H61" s="102"/>
      <c r="I61" s="103"/>
      <c r="J61" s="103"/>
      <c r="K61" s="103"/>
      <c r="L61" s="103"/>
      <c r="M61" s="103"/>
      <c r="N61" s="103"/>
      <c r="O61" s="109"/>
      <c r="P61" s="109"/>
      <c r="Q61" s="109"/>
      <c r="R61" s="57"/>
      <c r="S61" s="57"/>
      <c r="T61" s="57"/>
      <c r="U61" s="57"/>
      <c r="V61" s="57"/>
      <c r="W61" s="57"/>
      <c r="X61" s="57"/>
      <c r="Y61" s="57"/>
      <c r="Z61" s="57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8"/>
      <c r="BK61" s="68"/>
      <c r="BL61" s="68"/>
      <c r="BM61" s="68"/>
      <c r="BN61" s="68"/>
      <c r="BO61" s="68"/>
      <c r="BP61" s="68"/>
      <c r="BQ61" s="68"/>
    </row>
    <row r="62" spans="1:69" ht="18.75">
      <c r="A62" s="69"/>
      <c r="B62" s="69"/>
      <c r="C62" s="70"/>
      <c r="D62" s="70"/>
      <c r="E62" s="70"/>
      <c r="F62" s="102"/>
      <c r="G62" s="102"/>
      <c r="H62" s="102"/>
      <c r="I62" s="103"/>
      <c r="J62" s="103"/>
      <c r="K62" s="103"/>
      <c r="L62" s="103"/>
      <c r="M62" s="103"/>
      <c r="N62" s="103"/>
      <c r="O62" s="109"/>
      <c r="P62" s="109"/>
      <c r="Q62" s="109"/>
      <c r="R62" s="57"/>
      <c r="S62" s="57"/>
      <c r="T62" s="57"/>
      <c r="U62" s="57"/>
      <c r="V62" s="57"/>
      <c r="W62" s="57"/>
      <c r="X62" s="57"/>
      <c r="Y62" s="57"/>
      <c r="Z62" s="57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8"/>
      <c r="BK62" s="68"/>
      <c r="BL62" s="68"/>
      <c r="BM62" s="68"/>
      <c r="BN62" s="68"/>
      <c r="BO62" s="68"/>
      <c r="BP62" s="68"/>
      <c r="BQ62" s="68"/>
    </row>
    <row r="63" spans="1:69" ht="18.75">
      <c r="A63" s="69"/>
      <c r="B63" s="69"/>
      <c r="C63" s="70"/>
      <c r="D63" s="70"/>
      <c r="E63" s="70"/>
      <c r="F63" s="102"/>
      <c r="G63" s="102"/>
      <c r="H63" s="102"/>
      <c r="I63" s="103"/>
      <c r="J63" s="103"/>
      <c r="K63" s="103"/>
      <c r="L63" s="103"/>
      <c r="M63" s="103"/>
      <c r="N63" s="103"/>
      <c r="O63" s="109"/>
      <c r="P63" s="109"/>
      <c r="Q63" s="109"/>
      <c r="R63" s="57"/>
      <c r="S63" s="57"/>
      <c r="T63" s="57"/>
      <c r="U63" s="57"/>
      <c r="V63" s="57"/>
      <c r="W63" s="57"/>
      <c r="X63" s="57"/>
      <c r="Y63" s="57"/>
      <c r="Z63" s="57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8"/>
      <c r="BK63" s="68"/>
      <c r="BL63" s="68"/>
      <c r="BM63" s="68"/>
      <c r="BN63" s="68"/>
      <c r="BO63" s="68"/>
      <c r="BP63" s="68"/>
      <c r="BQ63" s="68"/>
    </row>
    <row r="64" spans="1:69" ht="18.75">
      <c r="A64" s="69"/>
      <c r="B64" s="69"/>
      <c r="C64" s="70"/>
      <c r="D64" s="70"/>
      <c r="E64" s="70"/>
      <c r="F64" s="102"/>
      <c r="G64" s="102"/>
      <c r="H64" s="102"/>
      <c r="I64" s="103"/>
      <c r="J64" s="103"/>
      <c r="K64" s="103"/>
      <c r="L64" s="103"/>
      <c r="M64" s="103"/>
      <c r="N64" s="103"/>
      <c r="O64" s="109"/>
      <c r="P64" s="109"/>
      <c r="Q64" s="109"/>
      <c r="R64" s="57"/>
      <c r="S64" s="57"/>
      <c r="T64" s="57"/>
      <c r="U64" s="57"/>
      <c r="V64" s="57"/>
      <c r="W64" s="57"/>
      <c r="X64" s="57"/>
      <c r="Y64" s="57"/>
      <c r="Z64" s="57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8"/>
      <c r="BK64" s="68"/>
      <c r="BL64" s="68"/>
      <c r="BM64" s="68"/>
      <c r="BN64" s="68"/>
      <c r="BO64" s="68"/>
      <c r="BP64" s="68"/>
      <c r="BQ64" s="68"/>
    </row>
    <row r="65" spans="1:69" ht="18.75">
      <c r="A65" s="69"/>
      <c r="B65" s="69"/>
      <c r="C65" s="70"/>
      <c r="D65" s="70"/>
      <c r="E65" s="70"/>
      <c r="F65" s="102"/>
      <c r="G65" s="102"/>
      <c r="H65" s="102"/>
      <c r="I65" s="103"/>
      <c r="J65" s="103"/>
      <c r="K65" s="103"/>
      <c r="L65" s="103"/>
      <c r="M65" s="103"/>
      <c r="N65" s="103"/>
      <c r="O65" s="109"/>
      <c r="P65" s="109"/>
      <c r="Q65" s="109"/>
      <c r="R65" s="57"/>
      <c r="S65" s="57"/>
      <c r="T65" s="57"/>
      <c r="U65" s="57"/>
      <c r="V65" s="57"/>
      <c r="W65" s="57"/>
      <c r="X65" s="57"/>
      <c r="Y65" s="57"/>
      <c r="Z65" s="57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8"/>
      <c r="BK65" s="68"/>
      <c r="BL65" s="68"/>
      <c r="BM65" s="68"/>
      <c r="BN65" s="68"/>
      <c r="BO65" s="68"/>
      <c r="BP65" s="68"/>
      <c r="BQ65" s="68"/>
    </row>
    <row r="66" spans="1:69" ht="18.75">
      <c r="A66" s="69"/>
      <c r="B66" s="69"/>
      <c r="C66" s="70"/>
      <c r="D66" s="70"/>
      <c r="E66" s="70"/>
      <c r="F66" s="102"/>
      <c r="G66" s="102"/>
      <c r="H66" s="102"/>
      <c r="I66" s="103"/>
      <c r="J66" s="103"/>
      <c r="K66" s="103"/>
      <c r="L66" s="103"/>
      <c r="M66" s="103"/>
      <c r="N66" s="103"/>
      <c r="O66" s="109"/>
      <c r="P66" s="109"/>
      <c r="Q66" s="109"/>
      <c r="R66" s="57"/>
      <c r="S66" s="57"/>
      <c r="T66" s="57"/>
      <c r="U66" s="57"/>
      <c r="V66" s="57"/>
      <c r="W66" s="57"/>
      <c r="X66" s="57"/>
      <c r="Y66" s="57"/>
      <c r="Z66" s="57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8"/>
      <c r="BK66" s="68"/>
      <c r="BL66" s="68"/>
      <c r="BM66" s="68"/>
      <c r="BN66" s="68"/>
      <c r="BO66" s="68"/>
      <c r="BP66" s="68"/>
      <c r="BQ66" s="68"/>
    </row>
    <row r="67" spans="1:69" ht="18.75">
      <c r="A67" s="69"/>
      <c r="B67" s="69"/>
      <c r="C67" s="70"/>
      <c r="D67" s="70"/>
      <c r="E67" s="70"/>
      <c r="F67" s="102"/>
      <c r="G67" s="102"/>
      <c r="H67" s="102"/>
      <c r="I67" s="103"/>
      <c r="J67" s="103"/>
      <c r="K67" s="103"/>
      <c r="L67" s="103"/>
      <c r="M67" s="103"/>
      <c r="N67" s="103"/>
      <c r="O67" s="109"/>
      <c r="P67" s="109"/>
      <c r="Q67" s="109"/>
      <c r="R67" s="57"/>
      <c r="S67" s="57"/>
      <c r="T67" s="57"/>
      <c r="U67" s="57"/>
      <c r="V67" s="57"/>
      <c r="W67" s="57"/>
      <c r="X67" s="57"/>
      <c r="Y67" s="57"/>
      <c r="Z67" s="57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8"/>
      <c r="BK67" s="68"/>
      <c r="BL67" s="68"/>
      <c r="BM67" s="68"/>
      <c r="BN67" s="68"/>
      <c r="BO67" s="68"/>
      <c r="BP67" s="68"/>
      <c r="BQ67" s="68"/>
    </row>
    <row r="68" spans="1:69" ht="18.75">
      <c r="A68" s="69"/>
      <c r="B68" s="69"/>
      <c r="C68" s="70"/>
      <c r="D68" s="70"/>
      <c r="E68" s="70"/>
      <c r="F68" s="102"/>
      <c r="G68" s="102"/>
      <c r="H68" s="102"/>
      <c r="I68" s="103"/>
      <c r="J68" s="103"/>
      <c r="K68" s="103"/>
      <c r="L68" s="103"/>
      <c r="M68" s="103"/>
      <c r="N68" s="103"/>
      <c r="O68" s="109"/>
      <c r="P68" s="109"/>
      <c r="Q68" s="109"/>
      <c r="R68" s="57"/>
      <c r="S68" s="57"/>
      <c r="T68" s="57"/>
      <c r="U68" s="57"/>
      <c r="V68" s="57"/>
      <c r="W68" s="57"/>
      <c r="X68" s="57"/>
      <c r="Y68" s="57"/>
      <c r="Z68" s="57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8"/>
      <c r="BK68" s="68"/>
      <c r="BL68" s="68"/>
      <c r="BM68" s="68"/>
      <c r="BN68" s="68"/>
      <c r="BO68" s="68"/>
      <c r="BP68" s="68"/>
      <c r="BQ68" s="68"/>
    </row>
    <row r="69" spans="1:69" ht="18.75">
      <c r="A69" s="69"/>
      <c r="B69" s="69"/>
      <c r="C69" s="70"/>
      <c r="D69" s="70"/>
      <c r="E69" s="70"/>
      <c r="F69" s="102"/>
      <c r="G69" s="102"/>
      <c r="H69" s="102"/>
      <c r="I69" s="103"/>
      <c r="J69" s="103"/>
      <c r="K69" s="103"/>
      <c r="L69" s="103"/>
      <c r="M69" s="103"/>
      <c r="N69" s="103"/>
      <c r="O69" s="109"/>
      <c r="P69" s="109"/>
      <c r="Q69" s="109"/>
      <c r="R69" s="57"/>
      <c r="S69" s="57"/>
      <c r="T69" s="57"/>
      <c r="U69" s="57"/>
      <c r="V69" s="57"/>
      <c r="W69" s="57"/>
      <c r="X69" s="57"/>
      <c r="Y69" s="57"/>
      <c r="Z69" s="57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8"/>
      <c r="BK69" s="68"/>
      <c r="BL69" s="68"/>
      <c r="BM69" s="68"/>
      <c r="BN69" s="68"/>
      <c r="BO69" s="68"/>
      <c r="BP69" s="68"/>
      <c r="BQ69" s="68"/>
    </row>
    <row r="70" spans="1:69" ht="18.75">
      <c r="A70" s="69"/>
      <c r="B70" s="69"/>
      <c r="C70" s="70"/>
      <c r="D70" s="70"/>
      <c r="E70" s="70"/>
      <c r="F70" s="102"/>
      <c r="G70" s="102"/>
      <c r="H70" s="102"/>
      <c r="I70" s="103"/>
      <c r="J70" s="103"/>
      <c r="K70" s="103"/>
      <c r="L70" s="103"/>
      <c r="M70" s="103"/>
      <c r="N70" s="103"/>
      <c r="O70" s="109"/>
      <c r="P70" s="109"/>
      <c r="Q70" s="109"/>
      <c r="R70" s="57"/>
      <c r="S70" s="57"/>
      <c r="T70" s="57"/>
      <c r="U70" s="57"/>
      <c r="V70" s="57"/>
      <c r="W70" s="57"/>
      <c r="X70" s="57"/>
      <c r="Y70" s="57"/>
      <c r="Z70" s="57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8"/>
      <c r="BK70" s="68"/>
      <c r="BL70" s="68"/>
      <c r="BM70" s="68"/>
      <c r="BN70" s="68"/>
      <c r="BO70" s="68"/>
      <c r="BP70" s="68"/>
      <c r="BQ70" s="68"/>
    </row>
    <row r="71" spans="1:69" ht="18.75">
      <c r="A71" s="69"/>
      <c r="B71" s="69"/>
      <c r="C71" s="70"/>
      <c r="D71" s="70"/>
      <c r="E71" s="70"/>
      <c r="F71" s="102"/>
      <c r="G71" s="102"/>
      <c r="H71" s="102"/>
      <c r="I71" s="103"/>
      <c r="J71" s="103"/>
      <c r="K71" s="103"/>
      <c r="L71" s="103"/>
      <c r="M71" s="103"/>
      <c r="N71" s="103"/>
      <c r="O71" s="109"/>
      <c r="P71" s="109"/>
      <c r="Q71" s="109"/>
      <c r="R71" s="57"/>
      <c r="S71" s="57"/>
      <c r="T71" s="57"/>
      <c r="U71" s="57"/>
      <c r="V71" s="57"/>
      <c r="W71" s="57"/>
      <c r="X71" s="57"/>
      <c r="Y71" s="57"/>
      <c r="Z71" s="57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8"/>
      <c r="BK71" s="68"/>
      <c r="BL71" s="68"/>
      <c r="BM71" s="68"/>
      <c r="BN71" s="68"/>
      <c r="BO71" s="68"/>
      <c r="BP71" s="68"/>
      <c r="BQ71" s="68"/>
    </row>
    <row r="72" spans="1:69" ht="18.75">
      <c r="A72" s="69"/>
      <c r="B72" s="69"/>
      <c r="C72" s="70"/>
      <c r="D72" s="70"/>
      <c r="E72" s="70"/>
      <c r="F72" s="102"/>
      <c r="G72" s="102"/>
      <c r="H72" s="102"/>
      <c r="I72" s="103"/>
      <c r="J72" s="103"/>
      <c r="K72" s="103"/>
      <c r="L72" s="103"/>
      <c r="M72" s="103"/>
      <c r="N72" s="103"/>
      <c r="O72" s="109"/>
      <c r="P72" s="109"/>
      <c r="Q72" s="109"/>
      <c r="R72" s="57"/>
      <c r="S72" s="57"/>
      <c r="T72" s="57"/>
      <c r="U72" s="57"/>
      <c r="V72" s="57"/>
      <c r="W72" s="57"/>
      <c r="X72" s="57"/>
      <c r="Y72" s="57"/>
      <c r="Z72" s="57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8"/>
      <c r="BK72" s="68"/>
      <c r="BL72" s="68"/>
      <c r="BM72" s="68"/>
      <c r="BN72" s="68"/>
      <c r="BO72" s="68"/>
      <c r="BP72" s="68"/>
      <c r="BQ72" s="68"/>
    </row>
    <row r="73" spans="1:69" ht="18.75">
      <c r="A73" s="69"/>
      <c r="B73" s="69"/>
      <c r="C73" s="70"/>
      <c r="D73" s="70"/>
      <c r="E73" s="70"/>
      <c r="F73" s="102"/>
      <c r="G73" s="102"/>
      <c r="H73" s="102"/>
      <c r="I73" s="103"/>
      <c r="J73" s="103"/>
      <c r="K73" s="103"/>
      <c r="L73" s="103"/>
      <c r="M73" s="103"/>
      <c r="N73" s="103"/>
      <c r="O73" s="109"/>
      <c r="P73" s="109"/>
      <c r="Q73" s="109"/>
      <c r="R73" s="57"/>
      <c r="S73" s="57"/>
      <c r="T73" s="57"/>
      <c r="U73" s="57"/>
      <c r="V73" s="57"/>
      <c r="W73" s="57"/>
      <c r="X73" s="57"/>
      <c r="Y73" s="57"/>
      <c r="Z73" s="57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8"/>
      <c r="BK73" s="68"/>
      <c r="BL73" s="68"/>
      <c r="BM73" s="68"/>
      <c r="BN73" s="68"/>
      <c r="BO73" s="68"/>
      <c r="BP73" s="68"/>
      <c r="BQ73" s="68"/>
    </row>
    <row r="74" spans="1:69" ht="18.75">
      <c r="A74" s="69"/>
      <c r="B74" s="69"/>
      <c r="C74" s="70"/>
      <c r="D74" s="70"/>
      <c r="E74" s="70"/>
      <c r="F74" s="102"/>
      <c r="G74" s="102"/>
      <c r="H74" s="102"/>
      <c r="I74" s="103"/>
      <c r="J74" s="103"/>
      <c r="K74" s="103"/>
      <c r="L74" s="103"/>
      <c r="M74" s="103"/>
      <c r="N74" s="103"/>
      <c r="O74" s="109"/>
      <c r="P74" s="109"/>
      <c r="Q74" s="109"/>
      <c r="R74" s="57"/>
      <c r="S74" s="57"/>
      <c r="T74" s="57"/>
      <c r="U74" s="57"/>
      <c r="V74" s="57"/>
      <c r="W74" s="57"/>
      <c r="X74" s="57"/>
      <c r="Y74" s="57"/>
      <c r="Z74" s="57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8"/>
      <c r="BK74" s="68"/>
      <c r="BL74" s="68"/>
      <c r="BM74" s="68"/>
      <c r="BN74" s="68"/>
      <c r="BO74" s="68"/>
      <c r="BP74" s="68"/>
      <c r="BQ74" s="68"/>
    </row>
    <row r="75" spans="1:69" ht="18.75">
      <c r="A75" s="69"/>
      <c r="B75" s="69"/>
      <c r="C75" s="70"/>
      <c r="D75" s="70"/>
      <c r="E75" s="70"/>
      <c r="F75" s="102"/>
      <c r="G75" s="102"/>
      <c r="H75" s="102"/>
      <c r="I75" s="103"/>
      <c r="J75" s="103"/>
      <c r="K75" s="103"/>
      <c r="L75" s="103"/>
      <c r="M75" s="103"/>
      <c r="N75" s="103"/>
      <c r="O75" s="109"/>
      <c r="P75" s="109"/>
      <c r="Q75" s="109"/>
      <c r="R75" s="57"/>
      <c r="S75" s="57"/>
      <c r="T75" s="57"/>
      <c r="U75" s="57"/>
      <c r="V75" s="57"/>
      <c r="W75" s="57"/>
      <c r="X75" s="57"/>
      <c r="Y75" s="57"/>
      <c r="Z75" s="57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8"/>
      <c r="BK75" s="68"/>
      <c r="BL75" s="68"/>
      <c r="BM75" s="68"/>
      <c r="BN75" s="68"/>
      <c r="BO75" s="68"/>
      <c r="BP75" s="68"/>
      <c r="BQ75" s="68"/>
    </row>
    <row r="76" spans="1:69" ht="18.75">
      <c r="A76" s="69"/>
      <c r="B76" s="69"/>
      <c r="C76" s="70"/>
      <c r="D76" s="70"/>
      <c r="E76" s="70"/>
      <c r="F76" s="102"/>
      <c r="G76" s="102"/>
      <c r="H76" s="102"/>
      <c r="I76" s="103"/>
      <c r="J76" s="103"/>
      <c r="K76" s="103"/>
      <c r="L76" s="103"/>
      <c r="M76" s="103"/>
      <c r="N76" s="103"/>
      <c r="O76" s="109"/>
      <c r="P76" s="109"/>
      <c r="Q76" s="109"/>
      <c r="R76" s="57"/>
      <c r="S76" s="57"/>
      <c r="T76" s="57"/>
      <c r="U76" s="57"/>
      <c r="V76" s="57"/>
      <c r="W76" s="57"/>
      <c r="X76" s="57"/>
      <c r="Y76" s="57"/>
      <c r="Z76" s="57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8"/>
      <c r="BK76" s="68"/>
      <c r="BL76" s="68"/>
      <c r="BM76" s="68"/>
      <c r="BN76" s="68"/>
      <c r="BO76" s="68"/>
      <c r="BP76" s="68"/>
      <c r="BQ76" s="68"/>
    </row>
    <row r="77" spans="1:69" ht="18.75">
      <c r="A77" s="69"/>
      <c r="B77" s="69"/>
      <c r="C77" s="70"/>
      <c r="D77" s="70"/>
      <c r="E77" s="70"/>
      <c r="F77" s="102"/>
      <c r="G77" s="102"/>
      <c r="H77" s="102"/>
      <c r="I77" s="103"/>
      <c r="J77" s="103"/>
      <c r="K77" s="103"/>
      <c r="L77" s="103"/>
      <c r="M77" s="103"/>
      <c r="N77" s="103"/>
      <c r="O77" s="109"/>
      <c r="P77" s="109"/>
      <c r="Q77" s="109"/>
      <c r="R77" s="57"/>
      <c r="S77" s="57"/>
      <c r="T77" s="57"/>
      <c r="U77" s="57"/>
      <c r="V77" s="57"/>
      <c r="W77" s="57"/>
      <c r="X77" s="57"/>
      <c r="Y77" s="57"/>
      <c r="Z77" s="57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8"/>
      <c r="BL77" s="68"/>
      <c r="BM77" s="68"/>
      <c r="BN77" s="68"/>
      <c r="BO77" s="68"/>
      <c r="BP77" s="68"/>
      <c r="BQ77" s="68"/>
    </row>
    <row r="78" spans="1:69" ht="18.75">
      <c r="A78" s="69"/>
      <c r="B78" s="69"/>
      <c r="C78" s="70"/>
      <c r="D78" s="70"/>
      <c r="E78" s="70"/>
      <c r="F78" s="102"/>
      <c r="G78" s="102"/>
      <c r="H78" s="102"/>
      <c r="I78" s="103"/>
      <c r="J78" s="103"/>
      <c r="K78" s="103"/>
      <c r="L78" s="103"/>
      <c r="M78" s="103"/>
      <c r="N78" s="103"/>
      <c r="O78" s="109"/>
      <c r="P78" s="109"/>
      <c r="Q78" s="109"/>
      <c r="R78" s="57"/>
      <c r="S78" s="57"/>
      <c r="T78" s="57"/>
      <c r="U78" s="57"/>
      <c r="V78" s="57"/>
      <c r="W78" s="57"/>
      <c r="X78" s="57"/>
      <c r="Y78" s="57"/>
      <c r="Z78" s="57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8"/>
      <c r="BL78" s="68"/>
      <c r="BM78" s="68"/>
      <c r="BN78" s="68"/>
      <c r="BO78" s="68"/>
      <c r="BP78" s="68"/>
      <c r="BQ78" s="68"/>
    </row>
    <row r="79" spans="1:69" ht="18.75">
      <c r="A79" s="69"/>
      <c r="B79" s="69"/>
      <c r="C79" s="70"/>
      <c r="D79" s="70"/>
      <c r="E79" s="70"/>
      <c r="F79" s="102"/>
      <c r="G79" s="102"/>
      <c r="H79" s="102"/>
      <c r="I79" s="103"/>
      <c r="J79" s="103"/>
      <c r="K79" s="103"/>
      <c r="L79" s="103"/>
      <c r="M79" s="103"/>
      <c r="N79" s="103"/>
      <c r="O79" s="109"/>
      <c r="P79" s="109"/>
      <c r="Q79" s="109"/>
      <c r="R79" s="57"/>
      <c r="S79" s="57"/>
      <c r="T79" s="57"/>
      <c r="U79" s="57"/>
      <c r="V79" s="57"/>
      <c r="W79" s="57"/>
      <c r="X79" s="57"/>
      <c r="Y79" s="57"/>
      <c r="Z79" s="57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8"/>
      <c r="BK79" s="68"/>
      <c r="BL79" s="68"/>
      <c r="BM79" s="68"/>
      <c r="BN79" s="68"/>
      <c r="BO79" s="68"/>
      <c r="BP79" s="68"/>
      <c r="BQ79" s="68"/>
    </row>
    <row r="80" spans="1:69" ht="18.75">
      <c r="A80" s="69"/>
      <c r="B80" s="69"/>
      <c r="C80" s="70"/>
      <c r="D80" s="70"/>
      <c r="E80" s="70"/>
      <c r="F80" s="102"/>
      <c r="G80" s="102"/>
      <c r="H80" s="102"/>
      <c r="I80" s="103"/>
      <c r="J80" s="103"/>
      <c r="K80" s="103"/>
      <c r="L80" s="103"/>
      <c r="M80" s="103"/>
      <c r="N80" s="103"/>
      <c r="O80" s="109"/>
      <c r="P80" s="109"/>
      <c r="Q80" s="109"/>
      <c r="R80" s="57"/>
      <c r="S80" s="57"/>
      <c r="T80" s="57"/>
      <c r="U80" s="57"/>
      <c r="V80" s="57"/>
      <c r="W80" s="57"/>
      <c r="X80" s="57"/>
      <c r="Y80" s="57"/>
      <c r="Z80" s="57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8"/>
      <c r="BK80" s="68"/>
      <c r="BL80" s="68"/>
      <c r="BM80" s="68"/>
      <c r="BN80" s="68"/>
      <c r="BO80" s="68"/>
      <c r="BP80" s="68"/>
      <c r="BQ80" s="68"/>
    </row>
    <row r="81" spans="1:69" ht="18.75">
      <c r="A81" s="69"/>
      <c r="B81" s="69"/>
      <c r="C81" s="70"/>
      <c r="D81" s="70"/>
      <c r="E81" s="70"/>
      <c r="F81" s="102"/>
      <c r="G81" s="102"/>
      <c r="H81" s="102"/>
      <c r="I81" s="103"/>
      <c r="J81" s="103"/>
      <c r="K81" s="103"/>
      <c r="L81" s="103"/>
      <c r="M81" s="103"/>
      <c r="N81" s="103"/>
      <c r="O81" s="109"/>
      <c r="P81" s="109"/>
      <c r="Q81" s="109"/>
      <c r="R81" s="57"/>
      <c r="S81" s="57"/>
      <c r="T81" s="57"/>
      <c r="U81" s="57"/>
      <c r="V81" s="57"/>
      <c r="W81" s="57"/>
      <c r="X81" s="57"/>
      <c r="Y81" s="57"/>
      <c r="Z81" s="57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8"/>
      <c r="BK81" s="68"/>
      <c r="BL81" s="68"/>
      <c r="BM81" s="68"/>
      <c r="BN81" s="68"/>
      <c r="BO81" s="68"/>
      <c r="BP81" s="68"/>
      <c r="BQ81" s="68"/>
    </row>
    <row r="82" spans="1:69" ht="18.75">
      <c r="A82" s="69"/>
      <c r="B82" s="69"/>
      <c r="C82" s="70"/>
      <c r="D82" s="70"/>
      <c r="E82" s="70"/>
      <c r="F82" s="102"/>
      <c r="G82" s="102"/>
      <c r="H82" s="102"/>
      <c r="I82" s="103"/>
      <c r="J82" s="103"/>
      <c r="K82" s="103"/>
      <c r="L82" s="103"/>
      <c r="M82" s="103"/>
      <c r="N82" s="103"/>
      <c r="O82" s="109"/>
      <c r="P82" s="109"/>
      <c r="Q82" s="109"/>
      <c r="R82" s="57"/>
      <c r="S82" s="57"/>
      <c r="T82" s="57"/>
      <c r="U82" s="57"/>
      <c r="V82" s="57"/>
      <c r="W82" s="57"/>
      <c r="X82" s="57"/>
      <c r="Y82" s="57"/>
      <c r="Z82" s="57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8"/>
      <c r="BK82" s="68"/>
      <c r="BL82" s="68"/>
      <c r="BM82" s="68"/>
      <c r="BN82" s="68"/>
      <c r="BO82" s="68"/>
      <c r="BP82" s="68"/>
      <c r="BQ82" s="68"/>
    </row>
    <row r="83" spans="1:69" ht="18.75">
      <c r="A83" s="69"/>
      <c r="B83" s="69"/>
      <c r="C83" s="70"/>
      <c r="D83" s="70"/>
      <c r="E83" s="70"/>
      <c r="F83" s="102"/>
      <c r="G83" s="102"/>
      <c r="H83" s="102"/>
      <c r="I83" s="103"/>
      <c r="J83" s="103"/>
      <c r="K83" s="103"/>
      <c r="L83" s="103"/>
      <c r="M83" s="103"/>
      <c r="N83" s="103"/>
      <c r="O83" s="109"/>
      <c r="P83" s="109"/>
      <c r="Q83" s="109"/>
      <c r="R83" s="57"/>
      <c r="S83" s="57"/>
      <c r="T83" s="57"/>
      <c r="U83" s="57"/>
      <c r="V83" s="57"/>
      <c r="W83" s="57"/>
      <c r="X83" s="57"/>
      <c r="Y83" s="57"/>
      <c r="Z83" s="57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8"/>
      <c r="BK83" s="68"/>
      <c r="BL83" s="68"/>
      <c r="BM83" s="68"/>
      <c r="BN83" s="68"/>
      <c r="BO83" s="68"/>
      <c r="BP83" s="68"/>
      <c r="BQ83" s="68"/>
    </row>
    <row r="84" spans="1:69" ht="18.75">
      <c r="A84" s="69"/>
      <c r="B84" s="69"/>
      <c r="C84" s="70"/>
      <c r="D84" s="70"/>
      <c r="E84" s="70"/>
      <c r="F84" s="102"/>
      <c r="G84" s="102"/>
      <c r="H84" s="102"/>
      <c r="I84" s="103"/>
      <c r="J84" s="103"/>
      <c r="K84" s="103"/>
      <c r="L84" s="103"/>
      <c r="M84" s="103"/>
      <c r="N84" s="103"/>
      <c r="O84" s="109"/>
      <c r="P84" s="109"/>
      <c r="Q84" s="109"/>
      <c r="R84" s="72"/>
      <c r="S84" s="72"/>
      <c r="T84" s="72"/>
      <c r="U84" s="72"/>
      <c r="V84" s="72"/>
      <c r="W84" s="72"/>
      <c r="X84" s="72"/>
      <c r="Y84" s="57"/>
      <c r="Z84" s="57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8"/>
      <c r="BK84" s="68"/>
      <c r="BL84" s="68"/>
      <c r="BM84" s="68"/>
      <c r="BN84" s="68"/>
      <c r="BO84" s="68"/>
      <c r="BP84" s="68"/>
      <c r="BQ84" s="68"/>
    </row>
    <row r="85" spans="1:69" ht="18.75">
      <c r="A85" s="69"/>
      <c r="B85" s="69"/>
      <c r="C85" s="70"/>
      <c r="D85" s="70"/>
      <c r="E85" s="70"/>
      <c r="F85" s="102"/>
      <c r="G85" s="102"/>
      <c r="H85" s="102"/>
      <c r="I85" s="103"/>
      <c r="J85" s="103"/>
      <c r="K85" s="103"/>
      <c r="L85" s="103"/>
      <c r="M85" s="103"/>
      <c r="N85" s="103"/>
      <c r="O85" s="109"/>
      <c r="P85" s="109"/>
      <c r="Q85" s="109"/>
      <c r="R85" s="73"/>
      <c r="S85" s="73"/>
      <c r="T85" s="73"/>
      <c r="U85" s="73"/>
      <c r="V85" s="73"/>
      <c r="W85" s="73"/>
      <c r="X85" s="73"/>
      <c r="Y85" s="57"/>
      <c r="Z85" s="57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8"/>
      <c r="BK85" s="68"/>
      <c r="BL85" s="68"/>
      <c r="BM85" s="68"/>
      <c r="BN85" s="68"/>
      <c r="BO85" s="68"/>
      <c r="BP85" s="68"/>
      <c r="BQ85" s="68"/>
    </row>
    <row r="86" spans="1:69" ht="18.75">
      <c r="A86" s="69"/>
      <c r="B86" s="69"/>
      <c r="C86" s="70"/>
      <c r="D86" s="70"/>
      <c r="E86" s="70"/>
      <c r="F86" s="102"/>
      <c r="G86" s="102"/>
      <c r="H86" s="102"/>
      <c r="I86" s="103"/>
      <c r="J86" s="103"/>
      <c r="K86" s="103"/>
      <c r="L86" s="103"/>
      <c r="M86" s="103"/>
      <c r="N86" s="103"/>
      <c r="O86" s="109"/>
      <c r="P86" s="109"/>
      <c r="Q86" s="109"/>
      <c r="R86" s="73"/>
      <c r="S86" s="73"/>
      <c r="T86" s="73"/>
      <c r="U86" s="73"/>
      <c r="V86" s="73"/>
      <c r="W86" s="73"/>
      <c r="X86" s="73"/>
      <c r="Y86" s="57"/>
      <c r="Z86" s="57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8"/>
      <c r="BK86" s="68"/>
      <c r="BL86" s="68"/>
      <c r="BM86" s="68"/>
      <c r="BN86" s="68"/>
      <c r="BO86" s="68"/>
      <c r="BP86" s="68"/>
      <c r="BQ86" s="68"/>
    </row>
    <row r="87" spans="1:69" ht="18.75">
      <c r="A87" s="69"/>
      <c r="B87" s="69"/>
      <c r="C87" s="70"/>
      <c r="D87" s="70"/>
      <c r="E87" s="70"/>
      <c r="F87" s="102"/>
      <c r="G87" s="102"/>
      <c r="H87" s="102"/>
      <c r="I87" s="103"/>
      <c r="J87" s="103"/>
      <c r="K87" s="103"/>
      <c r="L87" s="103"/>
      <c r="M87" s="103"/>
      <c r="N87" s="103"/>
      <c r="O87" s="109"/>
      <c r="P87" s="109"/>
      <c r="Q87" s="109"/>
      <c r="R87" s="73"/>
      <c r="S87" s="73"/>
      <c r="T87" s="73"/>
      <c r="U87" s="73"/>
      <c r="V87" s="73"/>
      <c r="W87" s="73"/>
      <c r="X87" s="73"/>
      <c r="Y87" s="57"/>
      <c r="Z87" s="57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8"/>
      <c r="BK87" s="68"/>
      <c r="BL87" s="68"/>
      <c r="BM87" s="68"/>
      <c r="BN87" s="68"/>
      <c r="BO87" s="68"/>
      <c r="BP87" s="68"/>
      <c r="BQ87" s="68"/>
    </row>
    <row r="88" spans="1:69" ht="18.75">
      <c r="A88" s="69"/>
      <c r="B88" s="69"/>
      <c r="C88" s="70"/>
      <c r="D88" s="70"/>
      <c r="E88" s="70"/>
      <c r="F88" s="102"/>
      <c r="G88" s="102"/>
      <c r="H88" s="102"/>
      <c r="I88" s="103"/>
      <c r="J88" s="103"/>
      <c r="K88" s="103"/>
      <c r="L88" s="103"/>
      <c r="M88" s="103"/>
      <c r="N88" s="103"/>
      <c r="O88" s="109"/>
      <c r="P88" s="109"/>
      <c r="Q88" s="109"/>
      <c r="R88" s="73"/>
      <c r="S88" s="73"/>
      <c r="T88" s="73"/>
      <c r="U88" s="73"/>
      <c r="V88" s="73"/>
      <c r="W88" s="73"/>
      <c r="X88" s="73"/>
      <c r="Y88" s="57"/>
      <c r="Z88" s="57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8"/>
      <c r="BK88" s="68"/>
      <c r="BL88" s="68"/>
      <c r="BM88" s="68"/>
      <c r="BN88" s="68"/>
      <c r="BO88" s="68"/>
      <c r="BP88" s="68"/>
      <c r="BQ88" s="68"/>
    </row>
    <row r="89" spans="1:69" ht="18.75">
      <c r="A89" s="69"/>
      <c r="B89" s="69"/>
      <c r="C89" s="70"/>
      <c r="D89" s="70"/>
      <c r="E89" s="70"/>
      <c r="F89" s="102"/>
      <c r="G89" s="102"/>
      <c r="H89" s="102"/>
      <c r="I89" s="103"/>
      <c r="J89" s="103"/>
      <c r="K89" s="103"/>
      <c r="L89" s="103"/>
      <c r="M89" s="103"/>
      <c r="N89" s="103"/>
      <c r="O89" s="109"/>
      <c r="P89" s="109"/>
      <c r="Q89" s="109"/>
      <c r="R89" s="73"/>
      <c r="S89" s="73"/>
      <c r="T89" s="73"/>
      <c r="U89" s="73"/>
      <c r="V89" s="73"/>
      <c r="W89" s="73"/>
      <c r="X89" s="73"/>
      <c r="Y89" s="57"/>
      <c r="Z89" s="57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8"/>
      <c r="BK89" s="68"/>
      <c r="BL89" s="68"/>
      <c r="BM89" s="68"/>
      <c r="BN89" s="68"/>
      <c r="BO89" s="68"/>
      <c r="BP89" s="68"/>
      <c r="BQ89" s="68"/>
    </row>
    <row r="90" spans="1:69" ht="18.75">
      <c r="A90" s="69"/>
      <c r="B90" s="69"/>
      <c r="C90" s="70"/>
      <c r="D90" s="70"/>
      <c r="E90" s="70"/>
      <c r="F90" s="102"/>
      <c r="G90" s="102"/>
      <c r="H90" s="102"/>
      <c r="I90" s="103"/>
      <c r="J90" s="103"/>
      <c r="K90" s="103"/>
      <c r="L90" s="103"/>
      <c r="M90" s="103"/>
      <c r="N90" s="103"/>
      <c r="O90" s="109"/>
      <c r="P90" s="109"/>
      <c r="Q90" s="109"/>
      <c r="R90" s="73"/>
      <c r="S90" s="73"/>
      <c r="T90" s="73"/>
      <c r="U90" s="73"/>
      <c r="V90" s="73"/>
      <c r="W90" s="73"/>
      <c r="X90" s="73"/>
      <c r="Y90" s="57"/>
      <c r="Z90" s="57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8"/>
      <c r="BK90" s="68"/>
      <c r="BL90" s="68"/>
      <c r="BM90" s="68"/>
      <c r="BN90" s="68"/>
      <c r="BO90" s="68"/>
      <c r="BP90" s="68"/>
      <c r="BQ90" s="68"/>
    </row>
    <row r="91" spans="1:69" ht="18.75">
      <c r="A91" s="69"/>
      <c r="B91" s="69"/>
      <c r="C91" s="70"/>
      <c r="D91" s="70"/>
      <c r="E91" s="70"/>
      <c r="F91" s="102"/>
      <c r="G91" s="102"/>
      <c r="H91" s="102"/>
      <c r="I91" s="103"/>
      <c r="J91" s="103"/>
      <c r="K91" s="103"/>
      <c r="L91" s="103"/>
      <c r="M91" s="103"/>
      <c r="N91" s="103"/>
      <c r="O91" s="109"/>
      <c r="P91" s="109"/>
      <c r="Q91" s="109"/>
      <c r="R91" s="73"/>
      <c r="S91" s="73"/>
      <c r="T91" s="73"/>
      <c r="U91" s="73"/>
      <c r="V91" s="73"/>
      <c r="W91" s="73"/>
      <c r="X91" s="73"/>
      <c r="Y91" s="57"/>
      <c r="Z91" s="57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8"/>
      <c r="BK91" s="68"/>
      <c r="BL91" s="68"/>
      <c r="BM91" s="68"/>
      <c r="BN91" s="68"/>
      <c r="BO91" s="68"/>
      <c r="BP91" s="68"/>
      <c r="BQ91" s="68"/>
    </row>
    <row r="92" spans="1:69" ht="18.75">
      <c r="A92" s="69"/>
      <c r="B92" s="69"/>
      <c r="C92" s="70"/>
      <c r="D92" s="70"/>
      <c r="E92" s="70"/>
      <c r="F92" s="102"/>
      <c r="G92" s="102"/>
      <c r="H92" s="102"/>
      <c r="I92" s="103"/>
      <c r="J92" s="103"/>
      <c r="K92" s="103"/>
      <c r="L92" s="103"/>
      <c r="M92" s="103"/>
      <c r="N92" s="103"/>
      <c r="O92" s="109"/>
      <c r="P92" s="109"/>
      <c r="Q92" s="109"/>
      <c r="R92" s="73"/>
      <c r="S92" s="73"/>
      <c r="T92" s="73"/>
      <c r="U92" s="73"/>
      <c r="V92" s="73"/>
      <c r="W92" s="73"/>
      <c r="X92" s="73"/>
      <c r="Y92" s="57"/>
      <c r="Z92" s="57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8"/>
      <c r="BK92" s="68"/>
      <c r="BL92" s="68"/>
      <c r="BM92" s="68"/>
      <c r="BN92" s="68"/>
      <c r="BO92" s="68"/>
      <c r="BP92" s="68"/>
      <c r="BQ92" s="68"/>
    </row>
    <row r="93" spans="1:69" ht="18.75">
      <c r="A93" s="69"/>
      <c r="B93" s="69"/>
      <c r="C93" s="70"/>
      <c r="D93" s="70"/>
      <c r="E93" s="70"/>
      <c r="F93" s="102"/>
      <c r="G93" s="102"/>
      <c r="H93" s="102"/>
      <c r="I93" s="103"/>
      <c r="J93" s="103"/>
      <c r="K93" s="103"/>
      <c r="L93" s="103"/>
      <c r="M93" s="103"/>
      <c r="N93" s="103"/>
      <c r="O93" s="109"/>
      <c r="P93" s="109"/>
      <c r="Q93" s="109"/>
      <c r="R93" s="73"/>
      <c r="S93" s="73"/>
      <c r="T93" s="73"/>
      <c r="U93" s="73"/>
      <c r="V93" s="73"/>
      <c r="W93" s="73"/>
      <c r="X93" s="73"/>
      <c r="Y93" s="57"/>
      <c r="Z93" s="57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8"/>
      <c r="BK93" s="68"/>
      <c r="BL93" s="68"/>
      <c r="BM93" s="68"/>
      <c r="BN93" s="68"/>
      <c r="BO93" s="68"/>
      <c r="BP93" s="68"/>
      <c r="BQ93" s="68"/>
    </row>
    <row r="94" spans="1:69" ht="18.75">
      <c r="A94" s="69"/>
      <c r="B94" s="69"/>
      <c r="C94" s="70"/>
      <c r="D94" s="70"/>
      <c r="E94" s="70"/>
      <c r="F94" s="102"/>
      <c r="G94" s="102"/>
      <c r="H94" s="102"/>
      <c r="I94" s="103"/>
      <c r="J94" s="103"/>
      <c r="K94" s="103"/>
      <c r="L94" s="103"/>
      <c r="M94" s="103"/>
      <c r="N94" s="103"/>
      <c r="O94" s="109"/>
      <c r="P94" s="109"/>
      <c r="Q94" s="109"/>
      <c r="R94" s="73"/>
      <c r="S94" s="73"/>
      <c r="T94" s="73"/>
      <c r="U94" s="73"/>
      <c r="V94" s="73"/>
      <c r="W94" s="73"/>
      <c r="X94" s="73"/>
      <c r="Y94" s="57"/>
      <c r="Z94" s="57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8"/>
      <c r="BK94" s="68"/>
      <c r="BL94" s="68"/>
      <c r="BM94" s="68"/>
      <c r="BN94" s="68"/>
      <c r="BO94" s="68"/>
      <c r="BP94" s="68"/>
      <c r="BQ94" s="68"/>
    </row>
    <row r="95" spans="1:69" ht="18.75">
      <c r="A95" s="69"/>
      <c r="B95" s="69"/>
      <c r="C95" s="70"/>
      <c r="D95" s="70"/>
      <c r="E95" s="70"/>
      <c r="F95" s="102"/>
      <c r="G95" s="102"/>
      <c r="H95" s="102"/>
      <c r="I95" s="103"/>
      <c r="J95" s="103"/>
      <c r="K95" s="103"/>
      <c r="L95" s="103"/>
      <c r="M95" s="103"/>
      <c r="N95" s="103"/>
      <c r="O95" s="109"/>
      <c r="P95" s="109"/>
      <c r="Q95" s="109"/>
      <c r="R95" s="73"/>
      <c r="S95" s="73"/>
      <c r="T95" s="73"/>
      <c r="U95" s="73"/>
      <c r="V95" s="73"/>
      <c r="W95" s="73"/>
      <c r="X95" s="73"/>
      <c r="Y95" s="57"/>
      <c r="Z95" s="57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8"/>
      <c r="BK95" s="68"/>
      <c r="BL95" s="68"/>
      <c r="BM95" s="68"/>
      <c r="BN95" s="68"/>
      <c r="BO95" s="68"/>
      <c r="BP95" s="68"/>
      <c r="BQ95" s="68"/>
    </row>
    <row r="96" spans="1:69" ht="18.75">
      <c r="A96" s="69"/>
      <c r="B96" s="69"/>
      <c r="C96" s="70"/>
      <c r="D96" s="70"/>
      <c r="E96" s="70"/>
      <c r="F96" s="102"/>
      <c r="G96" s="102"/>
      <c r="H96" s="102"/>
      <c r="I96" s="103"/>
      <c r="J96" s="103"/>
      <c r="K96" s="103"/>
      <c r="L96" s="103"/>
      <c r="M96" s="103"/>
      <c r="N96" s="103"/>
      <c r="O96" s="109"/>
      <c r="P96" s="109"/>
      <c r="Q96" s="109"/>
      <c r="R96" s="73"/>
      <c r="S96" s="73"/>
      <c r="T96" s="73"/>
      <c r="U96" s="73"/>
      <c r="V96" s="73"/>
      <c r="W96" s="73"/>
      <c r="X96" s="73"/>
      <c r="Y96" s="57"/>
      <c r="Z96" s="57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8"/>
      <c r="BK96" s="68"/>
      <c r="BL96" s="68"/>
      <c r="BM96" s="68"/>
      <c r="BN96" s="68"/>
      <c r="BO96" s="68"/>
      <c r="BP96" s="68"/>
      <c r="BQ96" s="68"/>
    </row>
    <row r="97" spans="1:69" ht="18.75">
      <c r="A97" s="69"/>
      <c r="B97" s="69"/>
      <c r="C97" s="70"/>
      <c r="D97" s="70"/>
      <c r="E97" s="70"/>
      <c r="F97" s="102"/>
      <c r="G97" s="102"/>
      <c r="H97" s="102"/>
      <c r="I97" s="103"/>
      <c r="J97" s="103"/>
      <c r="K97" s="103"/>
      <c r="L97" s="103"/>
      <c r="M97" s="103"/>
      <c r="N97" s="103"/>
      <c r="O97" s="109"/>
      <c r="P97" s="109"/>
      <c r="Q97" s="109"/>
      <c r="R97" s="73"/>
      <c r="S97" s="73"/>
      <c r="T97" s="73"/>
      <c r="U97" s="73"/>
      <c r="V97" s="73"/>
      <c r="W97" s="73"/>
      <c r="X97" s="73"/>
      <c r="Y97" s="57"/>
      <c r="Z97" s="57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8"/>
      <c r="BK97" s="68"/>
      <c r="BL97" s="68"/>
      <c r="BM97" s="68"/>
      <c r="BN97" s="68"/>
      <c r="BO97" s="68"/>
      <c r="BP97" s="68"/>
      <c r="BQ97" s="68"/>
    </row>
    <row r="98" spans="1:69" ht="18.75">
      <c r="A98" s="69"/>
      <c r="B98" s="69"/>
      <c r="C98" s="70"/>
      <c r="D98" s="70"/>
      <c r="E98" s="70"/>
      <c r="F98" s="102"/>
      <c r="G98" s="102"/>
      <c r="H98" s="102"/>
      <c r="I98" s="103"/>
      <c r="J98" s="103"/>
      <c r="K98" s="103"/>
      <c r="L98" s="103"/>
      <c r="M98" s="103"/>
      <c r="N98" s="103"/>
      <c r="O98" s="109"/>
      <c r="P98" s="109"/>
      <c r="Q98" s="109"/>
      <c r="R98" s="73"/>
      <c r="S98" s="73"/>
      <c r="T98" s="73"/>
      <c r="U98" s="73"/>
      <c r="V98" s="73"/>
      <c r="W98" s="73"/>
      <c r="X98" s="73"/>
      <c r="Y98" s="57"/>
      <c r="Z98" s="57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8"/>
      <c r="BK98" s="68"/>
      <c r="BL98" s="68"/>
      <c r="BM98" s="68"/>
      <c r="BN98" s="68"/>
      <c r="BO98" s="68"/>
      <c r="BP98" s="68"/>
      <c r="BQ98" s="68"/>
    </row>
    <row r="99" spans="1:69" ht="18.75">
      <c r="A99" s="69"/>
      <c r="B99" s="69"/>
      <c r="C99" s="70"/>
      <c r="D99" s="70"/>
      <c r="E99" s="70"/>
      <c r="F99" s="102"/>
      <c r="G99" s="102"/>
      <c r="H99" s="102"/>
      <c r="I99" s="103"/>
      <c r="J99" s="103"/>
      <c r="K99" s="103"/>
      <c r="L99" s="103"/>
      <c r="M99" s="103"/>
      <c r="N99" s="103"/>
      <c r="O99" s="109"/>
      <c r="P99" s="109"/>
      <c r="Q99" s="109"/>
      <c r="R99" s="73"/>
      <c r="S99" s="73"/>
      <c r="T99" s="73"/>
      <c r="U99" s="73"/>
      <c r="V99" s="73"/>
      <c r="W99" s="73"/>
      <c r="X99" s="73"/>
      <c r="Y99" s="57"/>
      <c r="Z99" s="57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8"/>
      <c r="BK99" s="68"/>
      <c r="BL99" s="68"/>
      <c r="BM99" s="68"/>
      <c r="BN99" s="68"/>
      <c r="BO99" s="68"/>
      <c r="BP99" s="68"/>
      <c r="BQ99" s="68"/>
    </row>
    <row r="100" spans="1:69" ht="18.75">
      <c r="A100" s="69"/>
      <c r="B100" s="69"/>
      <c r="C100" s="70"/>
      <c r="D100" s="70"/>
      <c r="E100" s="70"/>
      <c r="F100" s="102"/>
      <c r="G100" s="102"/>
      <c r="H100" s="102"/>
      <c r="I100" s="103"/>
      <c r="J100" s="103"/>
      <c r="K100" s="103"/>
      <c r="L100" s="103"/>
      <c r="M100" s="103"/>
      <c r="N100" s="103"/>
      <c r="O100" s="109"/>
      <c r="P100" s="109"/>
      <c r="Q100" s="109"/>
      <c r="R100" s="73"/>
      <c r="S100" s="73"/>
      <c r="T100" s="73"/>
      <c r="U100" s="73"/>
      <c r="V100" s="73"/>
      <c r="W100" s="73"/>
      <c r="X100" s="73"/>
      <c r="Y100" s="57"/>
      <c r="Z100" s="57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8"/>
      <c r="BK100" s="68"/>
      <c r="BL100" s="68"/>
      <c r="BM100" s="68"/>
      <c r="BN100" s="68"/>
      <c r="BO100" s="68"/>
      <c r="BP100" s="68"/>
      <c r="BQ100" s="68"/>
    </row>
    <row r="101" spans="1:69" ht="18.75">
      <c r="A101" s="69"/>
      <c r="B101" s="69"/>
      <c r="C101" s="70"/>
      <c r="D101" s="70"/>
      <c r="E101" s="70"/>
      <c r="F101" s="102"/>
      <c r="G101" s="102"/>
      <c r="H101" s="102"/>
      <c r="I101" s="103"/>
      <c r="J101" s="103"/>
      <c r="K101" s="103"/>
      <c r="L101" s="103"/>
      <c r="M101" s="103"/>
      <c r="N101" s="103"/>
      <c r="O101" s="109"/>
      <c r="P101" s="109"/>
      <c r="Q101" s="109"/>
      <c r="R101" s="73"/>
      <c r="S101" s="73"/>
      <c r="T101" s="73"/>
      <c r="U101" s="73"/>
      <c r="V101" s="73"/>
      <c r="W101" s="73"/>
      <c r="X101" s="73"/>
      <c r="Y101" s="57"/>
      <c r="Z101" s="57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8"/>
      <c r="BK101" s="68"/>
      <c r="BL101" s="68"/>
      <c r="BM101" s="68"/>
      <c r="BN101" s="68"/>
      <c r="BO101" s="68"/>
      <c r="BP101" s="68"/>
      <c r="BQ101" s="68"/>
    </row>
    <row r="102" spans="1:69" ht="18.75">
      <c r="A102" s="69"/>
      <c r="B102" s="69"/>
      <c r="C102" s="70"/>
      <c r="D102" s="70"/>
      <c r="E102" s="70"/>
      <c r="F102" s="102"/>
      <c r="G102" s="102"/>
      <c r="H102" s="102"/>
      <c r="I102" s="103"/>
      <c r="J102" s="103"/>
      <c r="K102" s="103"/>
      <c r="L102" s="103"/>
      <c r="M102" s="103"/>
      <c r="N102" s="103"/>
      <c r="O102" s="109"/>
      <c r="P102" s="109"/>
      <c r="Q102" s="109"/>
      <c r="R102" s="73"/>
      <c r="S102" s="73"/>
      <c r="T102" s="73"/>
      <c r="U102" s="73"/>
      <c r="V102" s="73"/>
      <c r="W102" s="73"/>
      <c r="X102" s="73"/>
      <c r="Y102" s="57"/>
      <c r="Z102" s="57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8"/>
      <c r="BK102" s="68"/>
      <c r="BL102" s="68"/>
      <c r="BM102" s="68"/>
      <c r="BN102" s="68"/>
      <c r="BO102" s="68"/>
      <c r="BP102" s="68"/>
      <c r="BQ102" s="68"/>
    </row>
    <row r="103" spans="1:69" ht="18.75">
      <c r="A103" s="69"/>
      <c r="B103" s="69"/>
      <c r="C103" s="70"/>
      <c r="D103" s="70"/>
      <c r="E103" s="70"/>
      <c r="F103" s="102"/>
      <c r="G103" s="102"/>
      <c r="H103" s="102"/>
      <c r="I103" s="103"/>
      <c r="J103" s="103"/>
      <c r="K103" s="103"/>
      <c r="L103" s="103"/>
      <c r="M103" s="103"/>
      <c r="N103" s="103"/>
      <c r="O103" s="109"/>
      <c r="P103" s="109"/>
      <c r="Q103" s="109"/>
      <c r="R103" s="73"/>
      <c r="S103" s="73"/>
      <c r="T103" s="73"/>
      <c r="U103" s="73"/>
      <c r="V103" s="73"/>
      <c r="W103" s="73"/>
      <c r="X103" s="73"/>
      <c r="Y103" s="57"/>
      <c r="Z103" s="57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8"/>
      <c r="BK103" s="68"/>
      <c r="BL103" s="68"/>
      <c r="BM103" s="68"/>
      <c r="BN103" s="68"/>
      <c r="BO103" s="68"/>
      <c r="BP103" s="68"/>
      <c r="BQ103" s="68"/>
    </row>
    <row r="104" spans="1:69" ht="18.75">
      <c r="A104" s="69"/>
      <c r="B104" s="69"/>
      <c r="C104" s="70"/>
      <c r="D104" s="70"/>
      <c r="E104" s="70"/>
      <c r="F104" s="102"/>
      <c r="G104" s="102"/>
      <c r="H104" s="102"/>
      <c r="I104" s="103"/>
      <c r="J104" s="103"/>
      <c r="K104" s="103"/>
      <c r="L104" s="103"/>
      <c r="M104" s="103"/>
      <c r="N104" s="103"/>
      <c r="O104" s="109"/>
      <c r="P104" s="109"/>
      <c r="Q104" s="109"/>
      <c r="R104" s="73"/>
      <c r="S104" s="73"/>
      <c r="T104" s="73"/>
      <c r="U104" s="73"/>
      <c r="V104" s="73"/>
      <c r="W104" s="73"/>
      <c r="X104" s="73"/>
      <c r="Y104" s="57"/>
      <c r="Z104" s="57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8"/>
      <c r="BK104" s="68"/>
      <c r="BL104" s="68"/>
      <c r="BM104" s="68"/>
      <c r="BN104" s="68"/>
      <c r="BO104" s="68"/>
      <c r="BP104" s="68"/>
      <c r="BQ104" s="68"/>
    </row>
    <row r="105" spans="1:69" ht="18.75">
      <c r="A105" s="69"/>
      <c r="B105" s="69"/>
      <c r="C105" s="70"/>
      <c r="D105" s="70"/>
      <c r="E105" s="70"/>
      <c r="F105" s="102"/>
      <c r="G105" s="102"/>
      <c r="H105" s="102"/>
      <c r="I105" s="103"/>
      <c r="J105" s="103"/>
      <c r="K105" s="103"/>
      <c r="L105" s="103"/>
      <c r="M105" s="103"/>
      <c r="N105" s="103"/>
      <c r="O105" s="109"/>
      <c r="P105" s="109"/>
      <c r="Q105" s="109"/>
      <c r="R105" s="73"/>
      <c r="S105" s="73"/>
      <c r="T105" s="73"/>
      <c r="U105" s="73"/>
      <c r="V105" s="73"/>
      <c r="W105" s="73"/>
      <c r="X105" s="73"/>
      <c r="Y105" s="57"/>
      <c r="Z105" s="57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8"/>
      <c r="BK105" s="68"/>
      <c r="BL105" s="68"/>
      <c r="BM105" s="68"/>
      <c r="BN105" s="68"/>
      <c r="BO105" s="68"/>
      <c r="BP105" s="68"/>
      <c r="BQ105" s="68"/>
    </row>
    <row r="106" spans="1:69" ht="18.75">
      <c r="A106" s="69"/>
      <c r="B106" s="69"/>
      <c r="C106" s="70"/>
      <c r="D106" s="70"/>
      <c r="E106" s="70"/>
      <c r="F106" s="102"/>
      <c r="G106" s="102"/>
      <c r="H106" s="102"/>
      <c r="I106" s="103"/>
      <c r="J106" s="103"/>
      <c r="K106" s="103"/>
      <c r="L106" s="103"/>
      <c r="M106" s="103"/>
      <c r="N106" s="103"/>
      <c r="O106" s="109"/>
      <c r="P106" s="109"/>
      <c r="Q106" s="109"/>
      <c r="R106" s="73"/>
      <c r="S106" s="73"/>
      <c r="T106" s="73"/>
      <c r="U106" s="73"/>
      <c r="V106" s="73"/>
      <c r="W106" s="73"/>
      <c r="X106" s="73"/>
      <c r="Y106" s="57"/>
      <c r="Z106" s="57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8"/>
      <c r="BK106" s="68"/>
      <c r="BL106" s="68"/>
      <c r="BM106" s="68"/>
      <c r="BN106" s="68"/>
      <c r="BO106" s="68"/>
      <c r="BP106" s="68"/>
      <c r="BQ106" s="68"/>
    </row>
    <row r="107" spans="1:69" ht="18.75">
      <c r="A107" s="69"/>
      <c r="B107" s="69"/>
      <c r="C107" s="70"/>
      <c r="D107" s="70"/>
      <c r="E107" s="70"/>
      <c r="F107" s="102"/>
      <c r="G107" s="102"/>
      <c r="H107" s="102"/>
      <c r="I107" s="103"/>
      <c r="J107" s="103"/>
      <c r="K107" s="103"/>
      <c r="L107" s="103"/>
      <c r="M107" s="103"/>
      <c r="N107" s="103"/>
      <c r="O107" s="109"/>
      <c r="P107" s="109"/>
      <c r="Q107" s="109"/>
      <c r="R107" s="73"/>
      <c r="S107" s="73"/>
      <c r="T107" s="73"/>
      <c r="U107" s="73"/>
      <c r="V107" s="73"/>
      <c r="W107" s="73"/>
      <c r="X107" s="73"/>
      <c r="Y107" s="57"/>
      <c r="Z107" s="57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8"/>
      <c r="BK107" s="68"/>
      <c r="BL107" s="68"/>
      <c r="BM107" s="68"/>
      <c r="BN107" s="68"/>
      <c r="BO107" s="68"/>
      <c r="BP107" s="68"/>
      <c r="BQ107" s="68"/>
    </row>
    <row r="108" spans="1:69" ht="18.75">
      <c r="A108" s="69"/>
      <c r="B108" s="69"/>
      <c r="C108" s="70"/>
      <c r="D108" s="70"/>
      <c r="E108" s="70"/>
      <c r="F108" s="102"/>
      <c r="G108" s="102"/>
      <c r="H108" s="102"/>
      <c r="I108" s="103"/>
      <c r="J108" s="103"/>
      <c r="K108" s="103"/>
      <c r="L108" s="103"/>
      <c r="M108" s="103"/>
      <c r="N108" s="103"/>
      <c r="O108" s="109"/>
      <c r="P108" s="109"/>
      <c r="Q108" s="109"/>
      <c r="R108" s="73"/>
      <c r="S108" s="73"/>
      <c r="T108" s="73"/>
      <c r="U108" s="73"/>
      <c r="V108" s="73"/>
      <c r="W108" s="73"/>
      <c r="X108" s="73"/>
      <c r="Y108" s="57"/>
      <c r="Z108" s="57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8"/>
      <c r="BK108" s="68"/>
      <c r="BL108" s="68"/>
      <c r="BM108" s="68"/>
      <c r="BN108" s="68"/>
      <c r="BO108" s="68"/>
      <c r="BP108" s="68"/>
      <c r="BQ108" s="68"/>
    </row>
    <row r="109" spans="1:69" ht="18.75">
      <c r="A109" s="69"/>
      <c r="B109" s="69"/>
      <c r="C109" s="70"/>
      <c r="D109" s="70"/>
      <c r="E109" s="70"/>
      <c r="F109" s="102"/>
      <c r="G109" s="102"/>
      <c r="H109" s="102"/>
      <c r="I109" s="103"/>
      <c r="J109" s="103"/>
      <c r="K109" s="103"/>
      <c r="L109" s="103"/>
      <c r="M109" s="103"/>
      <c r="N109" s="103"/>
      <c r="O109" s="109"/>
      <c r="P109" s="109"/>
      <c r="Q109" s="109"/>
      <c r="R109" s="73"/>
      <c r="S109" s="73"/>
      <c r="T109" s="73"/>
      <c r="U109" s="73"/>
      <c r="V109" s="73"/>
      <c r="W109" s="73"/>
      <c r="X109" s="73"/>
      <c r="Y109" s="57"/>
      <c r="Z109" s="57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8"/>
      <c r="BK109" s="68"/>
      <c r="BL109" s="68"/>
      <c r="BM109" s="68"/>
      <c r="BN109" s="68"/>
      <c r="BO109" s="68"/>
      <c r="BP109" s="68"/>
      <c r="BQ109" s="68"/>
    </row>
    <row r="110" spans="1:69" ht="18.75">
      <c r="A110" s="69"/>
      <c r="B110" s="69"/>
      <c r="C110" s="70"/>
      <c r="D110" s="70"/>
      <c r="E110" s="70"/>
      <c r="F110" s="102"/>
      <c r="G110" s="102"/>
      <c r="H110" s="102"/>
      <c r="I110" s="103"/>
      <c r="J110" s="103"/>
      <c r="K110" s="103"/>
      <c r="L110" s="103"/>
      <c r="M110" s="103"/>
      <c r="N110" s="103"/>
      <c r="O110" s="109"/>
      <c r="P110" s="109"/>
      <c r="Q110" s="109"/>
      <c r="R110" s="73"/>
      <c r="S110" s="73"/>
      <c r="T110" s="73"/>
      <c r="U110" s="73"/>
      <c r="V110" s="73"/>
      <c r="W110" s="73"/>
      <c r="X110" s="73"/>
      <c r="Y110" s="57"/>
      <c r="Z110" s="57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8"/>
      <c r="BK110" s="68"/>
      <c r="BL110" s="68"/>
      <c r="BM110" s="68"/>
      <c r="BN110" s="68"/>
      <c r="BO110" s="68"/>
      <c r="BP110" s="68"/>
      <c r="BQ110" s="68"/>
    </row>
    <row r="111" spans="1:69" ht="18.75">
      <c r="A111" s="69"/>
      <c r="B111" s="69"/>
      <c r="C111" s="70"/>
      <c r="D111" s="70"/>
      <c r="E111" s="70"/>
      <c r="F111" s="102"/>
      <c r="G111" s="102"/>
      <c r="H111" s="102"/>
      <c r="I111" s="103"/>
      <c r="J111" s="103"/>
      <c r="K111" s="103"/>
      <c r="L111" s="103"/>
      <c r="M111" s="103"/>
      <c r="N111" s="103"/>
      <c r="O111" s="109"/>
      <c r="P111" s="109"/>
      <c r="Q111" s="109"/>
      <c r="R111" s="73"/>
      <c r="S111" s="73"/>
      <c r="T111" s="73"/>
      <c r="U111" s="73"/>
      <c r="V111" s="73"/>
      <c r="W111" s="73"/>
      <c r="X111" s="73"/>
      <c r="Y111" s="57"/>
      <c r="Z111" s="57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8"/>
      <c r="BK111" s="68"/>
      <c r="BL111" s="68"/>
      <c r="BM111" s="68"/>
      <c r="BN111" s="68"/>
      <c r="BO111" s="68"/>
      <c r="BP111" s="68"/>
      <c r="BQ111" s="68"/>
    </row>
    <row r="112" spans="1:69" ht="18.75">
      <c r="A112" s="69"/>
      <c r="B112" s="69"/>
      <c r="C112" s="70"/>
      <c r="D112" s="70"/>
      <c r="E112" s="70"/>
      <c r="F112" s="102"/>
      <c r="G112" s="102"/>
      <c r="H112" s="102"/>
      <c r="I112" s="103"/>
      <c r="J112" s="103"/>
      <c r="K112" s="103"/>
      <c r="L112" s="103"/>
      <c r="M112" s="103"/>
      <c r="N112" s="103"/>
      <c r="O112" s="109"/>
      <c r="P112" s="109"/>
      <c r="Q112" s="109"/>
      <c r="R112" s="73"/>
      <c r="S112" s="73"/>
      <c r="T112" s="73"/>
      <c r="U112" s="73"/>
      <c r="V112" s="73"/>
      <c r="W112" s="73"/>
      <c r="X112" s="73"/>
      <c r="Y112" s="57"/>
      <c r="Z112" s="57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8"/>
      <c r="BK112" s="68"/>
      <c r="BL112" s="68"/>
      <c r="BM112" s="68"/>
      <c r="BN112" s="68"/>
      <c r="BO112" s="68"/>
      <c r="BP112" s="68"/>
      <c r="BQ112" s="68"/>
    </row>
    <row r="113" spans="1:69" ht="18.75">
      <c r="A113" s="69"/>
      <c r="B113" s="69"/>
      <c r="C113" s="70"/>
      <c r="D113" s="70"/>
      <c r="E113" s="70"/>
      <c r="F113" s="102"/>
      <c r="G113" s="102"/>
      <c r="H113" s="102"/>
      <c r="I113" s="103"/>
      <c r="J113" s="103"/>
      <c r="K113" s="103"/>
      <c r="L113" s="103"/>
      <c r="M113" s="103"/>
      <c r="N113" s="103"/>
      <c r="O113" s="109"/>
      <c r="P113" s="109"/>
      <c r="Q113" s="109"/>
      <c r="R113" s="73"/>
      <c r="S113" s="73"/>
      <c r="T113" s="73"/>
      <c r="U113" s="73"/>
      <c r="V113" s="73"/>
      <c r="W113" s="73"/>
      <c r="X113" s="73"/>
      <c r="Y113" s="57"/>
      <c r="Z113" s="57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8"/>
      <c r="BK113" s="68"/>
      <c r="BL113" s="68"/>
      <c r="BM113" s="68"/>
      <c r="BN113" s="68"/>
      <c r="BO113" s="68"/>
      <c r="BP113" s="68"/>
      <c r="BQ113" s="68"/>
    </row>
    <row r="114" spans="1:69" ht="18.75">
      <c r="A114" s="69"/>
      <c r="B114" s="69"/>
      <c r="C114" s="70"/>
      <c r="D114" s="70"/>
      <c r="E114" s="70"/>
      <c r="F114" s="102"/>
      <c r="G114" s="102"/>
      <c r="H114" s="102"/>
      <c r="I114" s="103"/>
      <c r="J114" s="103"/>
      <c r="K114" s="103"/>
      <c r="L114" s="103"/>
      <c r="M114" s="103"/>
      <c r="N114" s="103"/>
      <c r="O114" s="109"/>
      <c r="P114" s="109"/>
      <c r="Q114" s="109"/>
      <c r="R114" s="73"/>
      <c r="S114" s="73"/>
      <c r="T114" s="73"/>
      <c r="U114" s="73"/>
      <c r="V114" s="73"/>
      <c r="W114" s="73"/>
      <c r="X114" s="73"/>
      <c r="Y114" s="57"/>
      <c r="Z114" s="57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8"/>
      <c r="BK114" s="68"/>
      <c r="BL114" s="68"/>
      <c r="BM114" s="68"/>
      <c r="BN114" s="68"/>
      <c r="BO114" s="68"/>
      <c r="BP114" s="68"/>
      <c r="BQ114" s="68"/>
    </row>
    <row r="115" spans="1:69" ht="18.75">
      <c r="A115" s="69"/>
      <c r="B115" s="69"/>
      <c r="C115" s="70"/>
      <c r="D115" s="70"/>
      <c r="E115" s="70"/>
      <c r="F115" s="102"/>
      <c r="G115" s="102"/>
      <c r="H115" s="102"/>
      <c r="I115" s="103"/>
      <c r="J115" s="103"/>
      <c r="K115" s="103"/>
      <c r="L115" s="103"/>
      <c r="M115" s="103"/>
      <c r="N115" s="103"/>
      <c r="O115" s="109"/>
      <c r="P115" s="109"/>
      <c r="Q115" s="109"/>
      <c r="R115" s="73"/>
      <c r="S115" s="73"/>
      <c r="T115" s="73"/>
      <c r="U115" s="73"/>
      <c r="V115" s="73"/>
      <c r="W115" s="73"/>
      <c r="X115" s="73"/>
      <c r="Y115" s="57"/>
      <c r="Z115" s="57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8"/>
      <c r="BK115" s="68"/>
      <c r="BL115" s="68"/>
      <c r="BM115" s="68"/>
      <c r="BN115" s="68"/>
      <c r="BO115" s="68"/>
      <c r="BP115" s="68"/>
      <c r="BQ115" s="68"/>
    </row>
    <row r="116" spans="1:69" ht="18.75">
      <c r="A116" s="69"/>
      <c r="B116" s="69"/>
      <c r="C116" s="70"/>
      <c r="D116" s="70"/>
      <c r="E116" s="70"/>
      <c r="F116" s="102"/>
      <c r="G116" s="102"/>
      <c r="H116" s="102"/>
      <c r="I116" s="103"/>
      <c r="J116" s="103"/>
      <c r="K116" s="103"/>
      <c r="L116" s="103"/>
      <c r="M116" s="103"/>
      <c r="N116" s="103"/>
      <c r="O116" s="109"/>
      <c r="P116" s="109"/>
      <c r="Q116" s="109"/>
      <c r="R116" s="73"/>
      <c r="S116" s="73"/>
      <c r="T116" s="73"/>
      <c r="U116" s="73"/>
      <c r="V116" s="73"/>
      <c r="W116" s="73"/>
      <c r="X116" s="73"/>
      <c r="Y116" s="57"/>
      <c r="Z116" s="57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8"/>
      <c r="BK116" s="68"/>
      <c r="BL116" s="68"/>
      <c r="BM116" s="68"/>
      <c r="BN116" s="68"/>
      <c r="BO116" s="68"/>
      <c r="BP116" s="68"/>
      <c r="BQ116" s="68"/>
    </row>
    <row r="117" spans="1:69" ht="18.75">
      <c r="A117" s="69"/>
      <c r="B117" s="69"/>
      <c r="C117" s="70"/>
      <c r="D117" s="70"/>
      <c r="E117" s="70"/>
      <c r="F117" s="102"/>
      <c r="G117" s="102"/>
      <c r="H117" s="102"/>
      <c r="I117" s="103"/>
      <c r="J117" s="103"/>
      <c r="K117" s="103"/>
      <c r="L117" s="103"/>
      <c r="M117" s="103"/>
      <c r="N117" s="103"/>
      <c r="O117" s="109"/>
      <c r="P117" s="109"/>
      <c r="Q117" s="109"/>
      <c r="R117" s="73"/>
      <c r="S117" s="73"/>
      <c r="T117" s="73"/>
      <c r="U117" s="73"/>
      <c r="V117" s="73"/>
      <c r="W117" s="73"/>
      <c r="X117" s="73"/>
      <c r="Y117" s="57"/>
      <c r="Z117" s="57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8"/>
      <c r="BK117" s="68"/>
      <c r="BL117" s="68"/>
      <c r="BM117" s="68"/>
      <c r="BN117" s="68"/>
      <c r="BO117" s="68"/>
      <c r="BP117" s="68"/>
      <c r="BQ117" s="68"/>
    </row>
    <row r="118" spans="1:69" ht="18.75">
      <c r="A118" s="69"/>
      <c r="B118" s="69"/>
      <c r="C118" s="70"/>
      <c r="D118" s="70"/>
      <c r="E118" s="70"/>
      <c r="F118" s="102"/>
      <c r="G118" s="102"/>
      <c r="H118" s="102"/>
      <c r="I118" s="103"/>
      <c r="J118" s="103"/>
      <c r="K118" s="103"/>
      <c r="L118" s="103"/>
      <c r="M118" s="103"/>
      <c r="N118" s="103"/>
      <c r="O118" s="109"/>
      <c r="P118" s="109"/>
      <c r="Q118" s="109"/>
      <c r="R118" s="73"/>
      <c r="S118" s="73"/>
      <c r="T118" s="73"/>
      <c r="U118" s="73"/>
      <c r="V118" s="73"/>
      <c r="W118" s="73"/>
      <c r="X118" s="73"/>
      <c r="Y118" s="57"/>
      <c r="Z118" s="57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8"/>
      <c r="BK118" s="68"/>
      <c r="BL118" s="68"/>
      <c r="BM118" s="68"/>
      <c r="BN118" s="68"/>
      <c r="BO118" s="68"/>
      <c r="BP118" s="68"/>
      <c r="BQ118" s="68"/>
    </row>
    <row r="119" spans="1:69" ht="18.75">
      <c r="A119" s="69"/>
      <c r="B119" s="69"/>
      <c r="C119" s="70"/>
      <c r="D119" s="70"/>
      <c r="E119" s="70"/>
      <c r="F119" s="102"/>
      <c r="G119" s="102"/>
      <c r="H119" s="102"/>
      <c r="I119" s="103"/>
      <c r="J119" s="103"/>
      <c r="K119" s="103"/>
      <c r="L119" s="103"/>
      <c r="M119" s="103"/>
      <c r="N119" s="103"/>
      <c r="O119" s="109"/>
      <c r="P119" s="109"/>
      <c r="Q119" s="109"/>
      <c r="R119" s="73"/>
      <c r="S119" s="73"/>
      <c r="T119" s="73"/>
      <c r="U119" s="73"/>
      <c r="V119" s="73"/>
      <c r="W119" s="73"/>
      <c r="X119" s="73"/>
      <c r="Y119" s="57"/>
      <c r="Z119" s="57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8"/>
      <c r="BK119" s="68"/>
      <c r="BL119" s="68"/>
      <c r="BM119" s="68"/>
      <c r="BN119" s="68"/>
      <c r="BO119" s="68"/>
      <c r="BP119" s="68"/>
      <c r="BQ119" s="68"/>
    </row>
    <row r="120" spans="1:69" ht="18.75">
      <c r="A120" s="69"/>
      <c r="B120" s="69"/>
      <c r="C120" s="70"/>
      <c r="D120" s="70"/>
      <c r="E120" s="70"/>
      <c r="F120" s="102"/>
      <c r="G120" s="102"/>
      <c r="H120" s="102"/>
      <c r="I120" s="103"/>
      <c r="J120" s="103"/>
      <c r="K120" s="103"/>
      <c r="L120" s="103"/>
      <c r="M120" s="103"/>
      <c r="N120" s="103"/>
      <c r="O120" s="109"/>
      <c r="P120" s="109"/>
      <c r="Q120" s="109"/>
      <c r="R120" s="73"/>
      <c r="S120" s="73"/>
      <c r="T120" s="73"/>
      <c r="U120" s="73"/>
      <c r="V120" s="73"/>
      <c r="W120" s="73"/>
      <c r="X120" s="73"/>
      <c r="Y120" s="57"/>
      <c r="Z120" s="57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8"/>
      <c r="BK120" s="68"/>
      <c r="BL120" s="68"/>
      <c r="BM120" s="68"/>
      <c r="BN120" s="68"/>
      <c r="BO120" s="68"/>
      <c r="BP120" s="68"/>
      <c r="BQ120" s="68"/>
    </row>
    <row r="121" spans="1:69" ht="18.75">
      <c r="A121" s="69"/>
      <c r="B121" s="69"/>
      <c r="C121" s="70"/>
      <c r="D121" s="70"/>
      <c r="E121" s="70"/>
      <c r="F121" s="102"/>
      <c r="G121" s="102"/>
      <c r="H121" s="102"/>
      <c r="I121" s="103"/>
      <c r="J121" s="103"/>
      <c r="K121" s="103"/>
      <c r="L121" s="103"/>
      <c r="M121" s="103"/>
      <c r="N121" s="103"/>
      <c r="O121" s="109"/>
      <c r="P121" s="109"/>
      <c r="Q121" s="109"/>
      <c r="R121" s="73"/>
      <c r="S121" s="73"/>
      <c r="T121" s="73"/>
      <c r="U121" s="73"/>
      <c r="V121" s="73"/>
      <c r="W121" s="73"/>
      <c r="X121" s="73"/>
      <c r="Y121" s="57"/>
      <c r="Z121" s="57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8"/>
      <c r="BK121" s="68"/>
      <c r="BL121" s="68"/>
      <c r="BM121" s="68"/>
      <c r="BN121" s="68"/>
      <c r="BO121" s="68"/>
      <c r="BP121" s="68"/>
      <c r="BQ121" s="68"/>
    </row>
    <row r="122" spans="1:69" ht="18.75">
      <c r="A122" s="69"/>
      <c r="B122" s="69"/>
      <c r="C122" s="70"/>
      <c r="D122" s="70"/>
      <c r="E122" s="70"/>
      <c r="F122" s="102"/>
      <c r="G122" s="102"/>
      <c r="H122" s="102"/>
      <c r="I122" s="103"/>
      <c r="J122" s="103"/>
      <c r="K122" s="103"/>
      <c r="L122" s="103"/>
      <c r="M122" s="103"/>
      <c r="N122" s="103"/>
      <c r="O122" s="109"/>
      <c r="P122" s="109"/>
      <c r="Q122" s="109"/>
      <c r="R122" s="73"/>
      <c r="S122" s="73"/>
      <c r="T122" s="73"/>
      <c r="U122" s="73"/>
      <c r="V122" s="73"/>
      <c r="W122" s="73"/>
      <c r="X122" s="73"/>
      <c r="Y122" s="57"/>
      <c r="Z122" s="57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8"/>
      <c r="BK122" s="68"/>
      <c r="BL122" s="68"/>
      <c r="BM122" s="68"/>
      <c r="BN122" s="68"/>
      <c r="BO122" s="68"/>
      <c r="BP122" s="68"/>
      <c r="BQ122" s="68"/>
    </row>
    <row r="123" spans="1:69" ht="18.75">
      <c r="A123" s="69"/>
      <c r="B123" s="69"/>
      <c r="C123" s="70"/>
      <c r="D123" s="70"/>
      <c r="E123" s="70"/>
      <c r="F123" s="102"/>
      <c r="G123" s="102"/>
      <c r="H123" s="102"/>
      <c r="I123" s="103"/>
      <c r="J123" s="103"/>
      <c r="K123" s="103"/>
      <c r="L123" s="103"/>
      <c r="M123" s="103"/>
      <c r="N123" s="103"/>
      <c r="O123" s="109"/>
      <c r="P123" s="109"/>
      <c r="Q123" s="109"/>
      <c r="R123" s="73"/>
      <c r="S123" s="73"/>
      <c r="T123" s="73"/>
      <c r="U123" s="73"/>
      <c r="V123" s="73"/>
      <c r="W123" s="73"/>
      <c r="X123" s="73"/>
      <c r="Y123" s="57"/>
      <c r="Z123" s="57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8"/>
      <c r="BK123" s="68"/>
      <c r="BL123" s="68"/>
      <c r="BM123" s="68"/>
      <c r="BN123" s="68"/>
      <c r="BO123" s="68"/>
      <c r="BP123" s="68"/>
      <c r="BQ123" s="68"/>
    </row>
    <row r="124" spans="1:69" ht="18.75">
      <c r="A124" s="69"/>
      <c r="B124" s="69"/>
      <c r="C124" s="70"/>
      <c r="D124" s="70"/>
      <c r="E124" s="70"/>
      <c r="F124" s="102"/>
      <c r="G124" s="102"/>
      <c r="H124" s="102"/>
      <c r="I124" s="103"/>
      <c r="J124" s="103"/>
      <c r="K124" s="103"/>
      <c r="L124" s="103"/>
      <c r="M124" s="103"/>
      <c r="N124" s="103"/>
      <c r="O124" s="109"/>
      <c r="P124" s="109"/>
      <c r="Q124" s="109"/>
      <c r="R124" s="73"/>
      <c r="S124" s="73"/>
      <c r="T124" s="73"/>
      <c r="U124" s="73"/>
      <c r="V124" s="73"/>
      <c r="W124" s="73"/>
      <c r="X124" s="73"/>
      <c r="Y124" s="57"/>
      <c r="Z124" s="57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8"/>
      <c r="BK124" s="68"/>
      <c r="BL124" s="68"/>
      <c r="BM124" s="68"/>
      <c r="BN124" s="68"/>
      <c r="BO124" s="68"/>
      <c r="BP124" s="68"/>
      <c r="BQ124" s="68"/>
    </row>
    <row r="125" spans="1:69" ht="18.75">
      <c r="A125" s="69"/>
      <c r="B125" s="69"/>
      <c r="C125" s="70"/>
      <c r="D125" s="70"/>
      <c r="E125" s="70"/>
      <c r="F125" s="102"/>
      <c r="G125" s="102"/>
      <c r="H125" s="102"/>
      <c r="I125" s="103"/>
      <c r="J125" s="103"/>
      <c r="K125" s="103"/>
      <c r="L125" s="103"/>
      <c r="M125" s="103"/>
      <c r="N125" s="103"/>
      <c r="O125" s="109"/>
      <c r="P125" s="109"/>
      <c r="Q125" s="109"/>
      <c r="R125" s="73"/>
      <c r="S125" s="73"/>
      <c r="T125" s="73"/>
      <c r="U125" s="73"/>
      <c r="V125" s="73"/>
      <c r="W125" s="73"/>
      <c r="X125" s="73"/>
      <c r="Y125" s="57"/>
      <c r="Z125" s="57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8"/>
      <c r="BK125" s="68"/>
      <c r="BL125" s="68"/>
      <c r="BM125" s="68"/>
      <c r="BN125" s="68"/>
      <c r="BO125" s="68"/>
      <c r="BP125" s="68"/>
      <c r="BQ125" s="68"/>
    </row>
    <row r="126" spans="1:69" ht="18.75">
      <c r="A126" s="69"/>
      <c r="B126" s="69"/>
      <c r="C126" s="70"/>
      <c r="D126" s="70"/>
      <c r="E126" s="70"/>
      <c r="F126" s="102"/>
      <c r="G126" s="102"/>
      <c r="H126" s="102"/>
      <c r="I126" s="103"/>
      <c r="J126" s="103"/>
      <c r="K126" s="103"/>
      <c r="L126" s="103"/>
      <c r="M126" s="103"/>
      <c r="N126" s="103"/>
      <c r="O126" s="109"/>
      <c r="P126" s="109"/>
      <c r="Q126" s="109"/>
      <c r="R126" s="73"/>
      <c r="S126" s="73"/>
      <c r="T126" s="73"/>
      <c r="U126" s="73"/>
      <c r="V126" s="73"/>
      <c r="W126" s="73"/>
      <c r="X126" s="73"/>
      <c r="Y126" s="57"/>
      <c r="Z126" s="57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8"/>
      <c r="BK126" s="68"/>
      <c r="BL126" s="68"/>
      <c r="BM126" s="68"/>
      <c r="BN126" s="68"/>
      <c r="BO126" s="68"/>
      <c r="BP126" s="68"/>
      <c r="BQ126" s="68"/>
    </row>
    <row r="127" spans="1:61" ht="18.75">
      <c r="A127" s="69"/>
      <c r="B127" s="69"/>
      <c r="C127" s="70"/>
      <c r="D127" s="70"/>
      <c r="E127" s="70"/>
      <c r="F127" s="101"/>
      <c r="G127" s="101"/>
      <c r="H127" s="101"/>
      <c r="I127" s="100"/>
      <c r="J127" s="100"/>
      <c r="K127" s="100"/>
      <c r="L127" s="100"/>
      <c r="M127" s="100"/>
      <c r="N127" s="100"/>
      <c r="O127" s="88"/>
      <c r="P127" s="88"/>
      <c r="Q127" s="88"/>
      <c r="R127" s="4"/>
      <c r="S127" s="4"/>
      <c r="T127" s="4"/>
      <c r="U127" s="4"/>
      <c r="V127" s="4"/>
      <c r="W127" s="4"/>
      <c r="X127" s="4"/>
      <c r="Y127" s="42"/>
      <c r="Z127" s="42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</row>
    <row r="128" spans="1:61" ht="18.75">
      <c r="A128" s="69"/>
      <c r="B128" s="69"/>
      <c r="C128" s="70"/>
      <c r="D128" s="70"/>
      <c r="E128" s="70"/>
      <c r="F128" s="101"/>
      <c r="G128" s="101"/>
      <c r="H128" s="101"/>
      <c r="I128" s="100"/>
      <c r="J128" s="100"/>
      <c r="K128" s="100"/>
      <c r="L128" s="100"/>
      <c r="M128" s="100"/>
      <c r="N128" s="100"/>
      <c r="O128" s="88"/>
      <c r="P128" s="88"/>
      <c r="Q128" s="88"/>
      <c r="R128" s="4"/>
      <c r="S128" s="4"/>
      <c r="T128" s="4"/>
      <c r="U128" s="4"/>
      <c r="V128" s="4"/>
      <c r="W128" s="4"/>
      <c r="X128" s="4"/>
      <c r="Y128" s="42"/>
      <c r="Z128" s="42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</row>
    <row r="129" spans="1:61" ht="18.75">
      <c r="A129" s="69"/>
      <c r="B129" s="69"/>
      <c r="C129" s="70"/>
      <c r="D129" s="70"/>
      <c r="E129" s="70"/>
      <c r="F129" s="101"/>
      <c r="G129" s="101"/>
      <c r="H129" s="101"/>
      <c r="I129" s="100"/>
      <c r="J129" s="100"/>
      <c r="K129" s="100"/>
      <c r="L129" s="100"/>
      <c r="M129" s="100"/>
      <c r="N129" s="100"/>
      <c r="O129" s="88"/>
      <c r="P129" s="88"/>
      <c r="Q129" s="88"/>
      <c r="R129" s="4"/>
      <c r="S129" s="4"/>
      <c r="T129" s="4"/>
      <c r="U129" s="4"/>
      <c r="V129" s="4"/>
      <c r="W129" s="4"/>
      <c r="X129" s="4"/>
      <c r="Y129" s="42"/>
      <c r="Z129" s="42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</row>
    <row r="130" spans="1:61" ht="18.75">
      <c r="A130" s="69"/>
      <c r="B130" s="69"/>
      <c r="C130" s="70"/>
      <c r="D130" s="70"/>
      <c r="E130" s="70"/>
      <c r="F130" s="101"/>
      <c r="G130" s="101"/>
      <c r="H130" s="101"/>
      <c r="I130" s="100"/>
      <c r="J130" s="100"/>
      <c r="K130" s="100"/>
      <c r="L130" s="100"/>
      <c r="M130" s="100"/>
      <c r="N130" s="100"/>
      <c r="O130" s="88"/>
      <c r="P130" s="88"/>
      <c r="Q130" s="88"/>
      <c r="R130" s="4"/>
      <c r="S130" s="4"/>
      <c r="T130" s="4"/>
      <c r="U130" s="4"/>
      <c r="V130" s="4"/>
      <c r="W130" s="4"/>
      <c r="X130" s="4"/>
      <c r="Y130" s="42"/>
      <c r="Z130" s="42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</row>
    <row r="131" spans="1:61" ht="18.75">
      <c r="A131" s="69"/>
      <c r="B131" s="69"/>
      <c r="C131" s="70"/>
      <c r="D131" s="70"/>
      <c r="E131" s="70"/>
      <c r="F131" s="101"/>
      <c r="G131" s="101"/>
      <c r="H131" s="101"/>
      <c r="I131" s="100"/>
      <c r="J131" s="100"/>
      <c r="K131" s="100"/>
      <c r="L131" s="100"/>
      <c r="M131" s="100"/>
      <c r="N131" s="100"/>
      <c r="O131" s="88"/>
      <c r="P131" s="88"/>
      <c r="Q131" s="88"/>
      <c r="R131" s="4"/>
      <c r="S131" s="4"/>
      <c r="T131" s="4"/>
      <c r="U131" s="4"/>
      <c r="V131" s="4"/>
      <c r="W131" s="4"/>
      <c r="X131" s="4"/>
      <c r="Y131" s="42"/>
      <c r="Z131" s="42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</row>
    <row r="132" spans="1:61" ht="18.75">
      <c r="A132" s="69"/>
      <c r="B132" s="69"/>
      <c r="C132" s="70"/>
      <c r="D132" s="70"/>
      <c r="E132" s="70"/>
      <c r="F132" s="101"/>
      <c r="G132" s="101"/>
      <c r="H132" s="101"/>
      <c r="I132" s="100"/>
      <c r="J132" s="100"/>
      <c r="K132" s="100"/>
      <c r="L132" s="100"/>
      <c r="M132" s="100"/>
      <c r="N132" s="100"/>
      <c r="O132" s="88"/>
      <c r="P132" s="88"/>
      <c r="Q132" s="88"/>
      <c r="R132" s="4"/>
      <c r="S132" s="4"/>
      <c r="T132" s="4"/>
      <c r="U132" s="4"/>
      <c r="V132" s="4"/>
      <c r="W132" s="4"/>
      <c r="X132" s="4"/>
      <c r="Y132" s="42"/>
      <c r="Z132" s="42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</row>
    <row r="133" spans="1:61" ht="18.75">
      <c r="A133" s="69"/>
      <c r="B133" s="69"/>
      <c r="C133" s="70"/>
      <c r="D133" s="70"/>
      <c r="E133" s="70"/>
      <c r="F133" s="101"/>
      <c r="G133" s="101"/>
      <c r="H133" s="101"/>
      <c r="I133" s="100"/>
      <c r="J133" s="100"/>
      <c r="K133" s="100"/>
      <c r="L133" s="100"/>
      <c r="M133" s="100"/>
      <c r="N133" s="100"/>
      <c r="O133" s="88"/>
      <c r="P133" s="88"/>
      <c r="Q133" s="88"/>
      <c r="R133" s="4"/>
      <c r="S133" s="4"/>
      <c r="T133" s="4"/>
      <c r="U133" s="4"/>
      <c r="V133" s="4"/>
      <c r="W133" s="4"/>
      <c r="X133" s="4"/>
      <c r="Y133" s="42"/>
      <c r="Z133" s="42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</row>
    <row r="134" spans="1:61" ht="18.75">
      <c r="A134" s="69"/>
      <c r="B134" s="69"/>
      <c r="C134" s="70"/>
      <c r="D134" s="70"/>
      <c r="E134" s="70"/>
      <c r="F134" s="101"/>
      <c r="G134" s="101"/>
      <c r="H134" s="101"/>
      <c r="I134" s="100"/>
      <c r="J134" s="100"/>
      <c r="K134" s="100"/>
      <c r="L134" s="100"/>
      <c r="M134" s="100"/>
      <c r="N134" s="100"/>
      <c r="O134" s="88"/>
      <c r="P134" s="88"/>
      <c r="Q134" s="88"/>
      <c r="R134" s="42"/>
      <c r="S134" s="42"/>
      <c r="T134" s="42"/>
      <c r="U134" s="42"/>
      <c r="V134" s="42"/>
      <c r="W134" s="42"/>
      <c r="X134" s="42"/>
      <c r="Y134" s="42"/>
      <c r="Z134" s="42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</row>
    <row r="135" spans="1:61" ht="18.75">
      <c r="A135" s="69"/>
      <c r="B135" s="69"/>
      <c r="C135" s="70"/>
      <c r="D135" s="70"/>
      <c r="E135" s="70"/>
      <c r="F135" s="101"/>
      <c r="G135" s="101"/>
      <c r="H135" s="101"/>
      <c r="I135" s="100"/>
      <c r="J135" s="100"/>
      <c r="K135" s="100"/>
      <c r="L135" s="100"/>
      <c r="M135" s="100"/>
      <c r="N135" s="100"/>
      <c r="O135" s="88"/>
      <c r="P135" s="88"/>
      <c r="Q135" s="88"/>
      <c r="R135" s="42"/>
      <c r="S135" s="42"/>
      <c r="T135" s="42"/>
      <c r="U135" s="42"/>
      <c r="V135" s="42"/>
      <c r="W135" s="42"/>
      <c r="X135" s="42"/>
      <c r="Y135" s="42"/>
      <c r="Z135" s="42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</row>
    <row r="136" spans="1:61" ht="18.75">
      <c r="A136" s="69"/>
      <c r="B136" s="69"/>
      <c r="C136" s="70"/>
      <c r="D136" s="70"/>
      <c r="E136" s="70"/>
      <c r="F136" s="101"/>
      <c r="G136" s="101"/>
      <c r="H136" s="101"/>
      <c r="I136" s="100"/>
      <c r="J136" s="100"/>
      <c r="K136" s="100"/>
      <c r="L136" s="100"/>
      <c r="M136" s="100"/>
      <c r="N136" s="100"/>
      <c r="O136" s="88"/>
      <c r="P136" s="88"/>
      <c r="Q136" s="88"/>
      <c r="R136" s="42"/>
      <c r="S136" s="42"/>
      <c r="T136" s="42"/>
      <c r="U136" s="42"/>
      <c r="V136" s="42"/>
      <c r="W136" s="42"/>
      <c r="X136" s="42"/>
      <c r="Y136" s="42"/>
      <c r="Z136" s="42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</row>
    <row r="137" spans="1:61" ht="18.75">
      <c r="A137" s="69"/>
      <c r="B137" s="69"/>
      <c r="C137" s="70"/>
      <c r="D137" s="70"/>
      <c r="E137" s="70"/>
      <c r="F137" s="101"/>
      <c r="G137" s="101"/>
      <c r="H137" s="101"/>
      <c r="I137" s="100"/>
      <c r="J137" s="100"/>
      <c r="K137" s="100"/>
      <c r="L137" s="100"/>
      <c r="M137" s="100"/>
      <c r="N137" s="100"/>
      <c r="O137" s="88"/>
      <c r="P137" s="88"/>
      <c r="Q137" s="88"/>
      <c r="R137" s="42"/>
      <c r="S137" s="42"/>
      <c r="T137" s="42"/>
      <c r="U137" s="42"/>
      <c r="V137" s="42"/>
      <c r="W137" s="42"/>
      <c r="X137" s="42"/>
      <c r="Y137" s="42"/>
      <c r="Z137" s="42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</row>
    <row r="138" spans="1:61" ht="18.75">
      <c r="A138" s="69"/>
      <c r="B138" s="69"/>
      <c r="C138" s="70"/>
      <c r="D138" s="70"/>
      <c r="E138" s="70"/>
      <c r="F138" s="101"/>
      <c r="G138" s="101"/>
      <c r="H138" s="101"/>
      <c r="I138" s="100"/>
      <c r="J138" s="100"/>
      <c r="K138" s="100"/>
      <c r="L138" s="100"/>
      <c r="M138" s="100"/>
      <c r="N138" s="100"/>
      <c r="O138" s="88"/>
      <c r="P138" s="88"/>
      <c r="Q138" s="88"/>
      <c r="R138" s="42"/>
      <c r="S138" s="42"/>
      <c r="T138" s="42"/>
      <c r="U138" s="42"/>
      <c r="V138" s="42"/>
      <c r="W138" s="42"/>
      <c r="X138" s="42"/>
      <c r="Y138" s="42"/>
      <c r="Z138" s="42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</row>
    <row r="139" spans="1:61" ht="18.75">
      <c r="A139" s="69"/>
      <c r="B139" s="69"/>
      <c r="C139" s="70"/>
      <c r="D139" s="70"/>
      <c r="E139" s="70"/>
      <c r="F139" s="101"/>
      <c r="G139" s="101"/>
      <c r="H139" s="101"/>
      <c r="I139" s="100"/>
      <c r="J139" s="100"/>
      <c r="K139" s="100"/>
      <c r="L139" s="100"/>
      <c r="M139" s="100"/>
      <c r="N139" s="100"/>
      <c r="O139" s="88"/>
      <c r="P139" s="88"/>
      <c r="Q139" s="88"/>
      <c r="R139" s="42"/>
      <c r="S139" s="42"/>
      <c r="T139" s="42"/>
      <c r="U139" s="42"/>
      <c r="V139" s="42"/>
      <c r="W139" s="42"/>
      <c r="X139" s="42"/>
      <c r="Y139" s="42"/>
      <c r="Z139" s="42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</row>
    <row r="140" spans="1:61" ht="18.75">
      <c r="A140" s="69"/>
      <c r="B140" s="69"/>
      <c r="C140" s="70"/>
      <c r="D140" s="70"/>
      <c r="E140" s="70"/>
      <c r="F140" s="101"/>
      <c r="G140" s="101"/>
      <c r="H140" s="101"/>
      <c r="I140" s="100"/>
      <c r="J140" s="100"/>
      <c r="K140" s="100"/>
      <c r="L140" s="100"/>
      <c r="M140" s="100"/>
      <c r="N140" s="100"/>
      <c r="O140" s="88"/>
      <c r="P140" s="88"/>
      <c r="Q140" s="88"/>
      <c r="R140" s="42"/>
      <c r="S140" s="42"/>
      <c r="T140" s="42"/>
      <c r="U140" s="42"/>
      <c r="V140" s="42"/>
      <c r="W140" s="42"/>
      <c r="X140" s="42"/>
      <c r="Y140" s="42"/>
      <c r="Z140" s="42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</row>
    <row r="141" spans="1:61" ht="18.75">
      <c r="A141" s="69"/>
      <c r="B141" s="69"/>
      <c r="C141" s="70"/>
      <c r="D141" s="70"/>
      <c r="E141" s="70"/>
      <c r="F141" s="101"/>
      <c r="G141" s="101"/>
      <c r="H141" s="101"/>
      <c r="I141" s="100"/>
      <c r="J141" s="100"/>
      <c r="K141" s="100"/>
      <c r="L141" s="100"/>
      <c r="M141" s="100"/>
      <c r="N141" s="100"/>
      <c r="O141" s="88"/>
      <c r="P141" s="88"/>
      <c r="Q141" s="88"/>
      <c r="R141" s="42"/>
      <c r="S141" s="42"/>
      <c r="T141" s="42"/>
      <c r="U141" s="42"/>
      <c r="V141" s="42"/>
      <c r="W141" s="42"/>
      <c r="X141" s="42"/>
      <c r="Y141" s="42"/>
      <c r="Z141" s="42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</row>
    <row r="142" spans="1:61" ht="18.75">
      <c r="A142" s="69"/>
      <c r="B142" s="69"/>
      <c r="C142" s="70"/>
      <c r="D142" s="70"/>
      <c r="E142" s="70"/>
      <c r="F142" s="101"/>
      <c r="G142" s="101"/>
      <c r="H142" s="101"/>
      <c r="I142" s="100"/>
      <c r="J142" s="100"/>
      <c r="K142" s="100"/>
      <c r="L142" s="100"/>
      <c r="M142" s="100"/>
      <c r="N142" s="100"/>
      <c r="O142" s="88"/>
      <c r="P142" s="88"/>
      <c r="Q142" s="88"/>
      <c r="R142" s="42"/>
      <c r="S142" s="42"/>
      <c r="T142" s="42"/>
      <c r="U142" s="42"/>
      <c r="V142" s="42"/>
      <c r="W142" s="42"/>
      <c r="X142" s="42"/>
      <c r="Y142" s="42"/>
      <c r="Z142" s="42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</row>
    <row r="143" spans="1:61" ht="18.75">
      <c r="A143" s="69"/>
      <c r="B143" s="69"/>
      <c r="C143" s="70"/>
      <c r="D143" s="70"/>
      <c r="E143" s="70"/>
      <c r="F143" s="101"/>
      <c r="G143" s="101"/>
      <c r="H143" s="101"/>
      <c r="I143" s="100"/>
      <c r="J143" s="100"/>
      <c r="K143" s="100"/>
      <c r="L143" s="100"/>
      <c r="M143" s="100"/>
      <c r="N143" s="100"/>
      <c r="O143" s="88"/>
      <c r="P143" s="88"/>
      <c r="Q143" s="88"/>
      <c r="R143" s="42"/>
      <c r="S143" s="42"/>
      <c r="T143" s="42"/>
      <c r="U143" s="42"/>
      <c r="V143" s="42"/>
      <c r="W143" s="42"/>
      <c r="X143" s="42"/>
      <c r="Y143" s="42"/>
      <c r="Z143" s="42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</row>
    <row r="144" spans="1:61" ht="18.75">
      <c r="A144" s="69"/>
      <c r="B144" s="69"/>
      <c r="C144" s="70"/>
      <c r="D144" s="70"/>
      <c r="E144" s="70"/>
      <c r="F144" s="101"/>
      <c r="G144" s="101"/>
      <c r="H144" s="101"/>
      <c r="I144" s="100"/>
      <c r="J144" s="100"/>
      <c r="K144" s="100"/>
      <c r="L144" s="100"/>
      <c r="M144" s="100"/>
      <c r="N144" s="100"/>
      <c r="O144" s="88"/>
      <c r="P144" s="88"/>
      <c r="Q144" s="88"/>
      <c r="R144" s="42"/>
      <c r="S144" s="42"/>
      <c r="T144" s="42"/>
      <c r="U144" s="42"/>
      <c r="V144" s="42"/>
      <c r="W144" s="42"/>
      <c r="X144" s="42"/>
      <c r="Y144" s="42"/>
      <c r="Z144" s="42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</row>
    <row r="145" spans="1:61" ht="18.75">
      <c r="A145" s="69"/>
      <c r="B145" s="69"/>
      <c r="C145" s="70"/>
      <c r="D145" s="70"/>
      <c r="E145" s="70"/>
      <c r="F145" s="101"/>
      <c r="G145" s="101"/>
      <c r="H145" s="101"/>
      <c r="I145" s="100"/>
      <c r="J145" s="100"/>
      <c r="K145" s="100"/>
      <c r="L145" s="100"/>
      <c r="M145" s="100"/>
      <c r="N145" s="100"/>
      <c r="O145" s="88"/>
      <c r="P145" s="88"/>
      <c r="Q145" s="88"/>
      <c r="R145" s="42"/>
      <c r="S145" s="42"/>
      <c r="T145" s="42"/>
      <c r="U145" s="42"/>
      <c r="V145" s="42"/>
      <c r="W145" s="42"/>
      <c r="X145" s="42"/>
      <c r="Y145" s="42"/>
      <c r="Z145" s="42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</row>
    <row r="146" spans="1:61" ht="18.75">
      <c r="A146" s="69"/>
      <c r="B146" s="69"/>
      <c r="C146" s="70"/>
      <c r="D146" s="70"/>
      <c r="E146" s="70"/>
      <c r="F146" s="101"/>
      <c r="G146" s="101"/>
      <c r="H146" s="101"/>
      <c r="I146" s="100"/>
      <c r="J146" s="100"/>
      <c r="K146" s="100"/>
      <c r="L146" s="100"/>
      <c r="M146" s="100"/>
      <c r="N146" s="100"/>
      <c r="O146" s="88"/>
      <c r="P146" s="88"/>
      <c r="Q146" s="88"/>
      <c r="R146" s="42"/>
      <c r="S146" s="42"/>
      <c r="T146" s="42"/>
      <c r="U146" s="42"/>
      <c r="V146" s="42"/>
      <c r="W146" s="42"/>
      <c r="X146" s="42"/>
      <c r="Y146" s="42"/>
      <c r="Z146" s="42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</row>
    <row r="147" spans="1:61" ht="18.75">
      <c r="A147" s="69"/>
      <c r="B147" s="69"/>
      <c r="C147" s="70"/>
      <c r="D147" s="70"/>
      <c r="E147" s="70"/>
      <c r="F147" s="101"/>
      <c r="G147" s="101"/>
      <c r="H147" s="101"/>
      <c r="I147" s="100"/>
      <c r="J147" s="100"/>
      <c r="K147" s="100"/>
      <c r="L147" s="100"/>
      <c r="M147" s="100"/>
      <c r="N147" s="100"/>
      <c r="O147" s="88"/>
      <c r="P147" s="88"/>
      <c r="Q147" s="88"/>
      <c r="R147" s="42"/>
      <c r="S147" s="42"/>
      <c r="T147" s="42"/>
      <c r="U147" s="42"/>
      <c r="V147" s="42"/>
      <c r="W147" s="42"/>
      <c r="X147" s="42"/>
      <c r="Y147" s="42"/>
      <c r="Z147" s="42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</row>
    <row r="148" spans="1:61" ht="18.75">
      <c r="A148" s="69"/>
      <c r="B148" s="69"/>
      <c r="C148" s="70"/>
      <c r="D148" s="70"/>
      <c r="E148" s="70"/>
      <c r="F148" s="101"/>
      <c r="G148" s="101"/>
      <c r="H148" s="101"/>
      <c r="I148" s="100"/>
      <c r="J148" s="100"/>
      <c r="K148" s="100"/>
      <c r="L148" s="100"/>
      <c r="M148" s="100"/>
      <c r="N148" s="100"/>
      <c r="O148" s="88"/>
      <c r="P148" s="88"/>
      <c r="Q148" s="88"/>
      <c r="R148" s="42"/>
      <c r="S148" s="42"/>
      <c r="T148" s="42"/>
      <c r="U148" s="42"/>
      <c r="V148" s="42"/>
      <c r="W148" s="42"/>
      <c r="X148" s="42"/>
      <c r="Y148" s="42"/>
      <c r="Z148" s="42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</row>
    <row r="149" spans="1:61" ht="18.75">
      <c r="A149" s="69"/>
      <c r="B149" s="69"/>
      <c r="C149" s="70"/>
      <c r="D149" s="70"/>
      <c r="E149" s="70"/>
      <c r="F149" s="101"/>
      <c r="G149" s="101"/>
      <c r="H149" s="101"/>
      <c r="I149" s="100"/>
      <c r="J149" s="100"/>
      <c r="K149" s="100"/>
      <c r="L149" s="100"/>
      <c r="M149" s="100"/>
      <c r="N149" s="100"/>
      <c r="O149" s="88"/>
      <c r="P149" s="88"/>
      <c r="Q149" s="88"/>
      <c r="R149" s="42"/>
      <c r="S149" s="42"/>
      <c r="T149" s="42"/>
      <c r="U149" s="42"/>
      <c r="V149" s="42"/>
      <c r="W149" s="42"/>
      <c r="X149" s="42"/>
      <c r="Y149" s="42"/>
      <c r="Z149" s="42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</row>
    <row r="150" spans="1:61" ht="18.75">
      <c r="A150" s="69"/>
      <c r="B150" s="69"/>
      <c r="C150" s="70"/>
      <c r="D150" s="70"/>
      <c r="E150" s="70"/>
      <c r="F150" s="101"/>
      <c r="G150" s="101"/>
      <c r="H150" s="101"/>
      <c r="I150" s="100"/>
      <c r="J150" s="100"/>
      <c r="K150" s="100"/>
      <c r="L150" s="100"/>
      <c r="M150" s="100"/>
      <c r="N150" s="100"/>
      <c r="O150" s="88"/>
      <c r="P150" s="88"/>
      <c r="Q150" s="88"/>
      <c r="R150" s="42"/>
      <c r="S150" s="42"/>
      <c r="T150" s="42"/>
      <c r="U150" s="42"/>
      <c r="V150" s="42"/>
      <c r="W150" s="42"/>
      <c r="X150" s="42"/>
      <c r="Y150" s="42"/>
      <c r="Z150" s="42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</row>
    <row r="151" spans="1:61" ht="18.75">
      <c r="A151" s="69"/>
      <c r="B151" s="69"/>
      <c r="C151" s="70"/>
      <c r="D151" s="70"/>
      <c r="E151" s="70"/>
      <c r="F151" s="101"/>
      <c r="G151" s="101"/>
      <c r="H151" s="101"/>
      <c r="I151" s="100"/>
      <c r="J151" s="100"/>
      <c r="K151" s="100"/>
      <c r="L151" s="100"/>
      <c r="M151" s="100"/>
      <c r="N151" s="100"/>
      <c r="O151" s="88"/>
      <c r="P151" s="88"/>
      <c r="Q151" s="88"/>
      <c r="R151" s="42"/>
      <c r="S151" s="42"/>
      <c r="T151" s="42"/>
      <c r="U151" s="42"/>
      <c r="V151" s="42"/>
      <c r="W151" s="42"/>
      <c r="X151" s="42"/>
      <c r="Y151" s="42"/>
      <c r="Z151" s="42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</row>
    <row r="152" spans="1:61" ht="18.75">
      <c r="A152" s="69"/>
      <c r="B152" s="69"/>
      <c r="C152" s="70"/>
      <c r="D152" s="70"/>
      <c r="E152" s="70"/>
      <c r="F152" s="101"/>
      <c r="G152" s="101"/>
      <c r="H152" s="101"/>
      <c r="I152" s="100"/>
      <c r="J152" s="100"/>
      <c r="K152" s="100"/>
      <c r="L152" s="100"/>
      <c r="M152" s="100"/>
      <c r="N152" s="100"/>
      <c r="O152" s="88"/>
      <c r="P152" s="88"/>
      <c r="Q152" s="88"/>
      <c r="R152" s="42"/>
      <c r="S152" s="42"/>
      <c r="T152" s="42"/>
      <c r="U152" s="42"/>
      <c r="V152" s="42"/>
      <c r="W152" s="42"/>
      <c r="X152" s="42"/>
      <c r="Y152" s="42"/>
      <c r="Z152" s="42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</row>
    <row r="153" spans="1:61" ht="18.75">
      <c r="A153" s="69"/>
      <c r="B153" s="69"/>
      <c r="C153" s="74"/>
      <c r="D153" s="74"/>
      <c r="E153" s="74"/>
      <c r="F153" s="101"/>
      <c r="G153" s="101"/>
      <c r="H153" s="101"/>
      <c r="I153" s="100"/>
      <c r="J153" s="100"/>
      <c r="K153" s="100"/>
      <c r="L153" s="100"/>
      <c r="M153" s="100"/>
      <c r="N153" s="100"/>
      <c r="O153" s="88"/>
      <c r="P153" s="88"/>
      <c r="Q153" s="88"/>
      <c r="R153" s="42"/>
      <c r="S153" s="42"/>
      <c r="T153" s="42"/>
      <c r="U153" s="42"/>
      <c r="V153" s="42"/>
      <c r="W153" s="42"/>
      <c r="X153" s="42"/>
      <c r="Y153" s="42"/>
      <c r="Z153" s="42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</row>
    <row r="154" spans="1:61" ht="18.75">
      <c r="A154" s="69"/>
      <c r="B154" s="69"/>
      <c r="C154" s="74"/>
      <c r="D154" s="74"/>
      <c r="E154" s="74"/>
      <c r="F154" s="101"/>
      <c r="G154" s="101"/>
      <c r="H154" s="101"/>
      <c r="I154" s="100"/>
      <c r="J154" s="100"/>
      <c r="K154" s="100"/>
      <c r="L154" s="100"/>
      <c r="M154" s="100"/>
      <c r="N154" s="100"/>
      <c r="O154" s="88"/>
      <c r="P154" s="88"/>
      <c r="Q154" s="88"/>
      <c r="R154" s="42"/>
      <c r="S154" s="42"/>
      <c r="T154" s="42"/>
      <c r="U154" s="42"/>
      <c r="V154" s="42"/>
      <c r="W154" s="42"/>
      <c r="X154" s="42"/>
      <c r="Y154" s="42"/>
      <c r="Z154" s="42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</row>
    <row r="155" spans="1:61" ht="18.75">
      <c r="A155" s="69"/>
      <c r="B155" s="69"/>
      <c r="C155" s="74"/>
      <c r="D155" s="74"/>
      <c r="E155" s="74"/>
      <c r="F155" s="101"/>
      <c r="G155" s="101"/>
      <c r="H155" s="101"/>
      <c r="I155" s="100"/>
      <c r="J155" s="100"/>
      <c r="K155" s="100"/>
      <c r="L155" s="100"/>
      <c r="M155" s="100"/>
      <c r="N155" s="100"/>
      <c r="O155" s="88"/>
      <c r="P155" s="88"/>
      <c r="Q155" s="88"/>
      <c r="R155" s="42"/>
      <c r="S155" s="42"/>
      <c r="T155" s="42"/>
      <c r="U155" s="42"/>
      <c r="V155" s="42"/>
      <c r="W155" s="42"/>
      <c r="X155" s="42"/>
      <c r="Y155" s="42"/>
      <c r="Z155" s="42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</row>
    <row r="156" spans="1:61" ht="18.75">
      <c r="A156" s="69"/>
      <c r="B156" s="69"/>
      <c r="C156" s="74"/>
      <c r="D156" s="74"/>
      <c r="E156" s="74"/>
      <c r="F156" s="101"/>
      <c r="G156" s="101"/>
      <c r="H156" s="101"/>
      <c r="I156" s="100"/>
      <c r="J156" s="100"/>
      <c r="K156" s="100"/>
      <c r="L156" s="100"/>
      <c r="M156" s="100"/>
      <c r="N156" s="100"/>
      <c r="O156" s="88"/>
      <c r="P156" s="88"/>
      <c r="Q156" s="88"/>
      <c r="R156" s="42"/>
      <c r="S156" s="42"/>
      <c r="T156" s="42"/>
      <c r="U156" s="42"/>
      <c r="V156" s="42"/>
      <c r="W156" s="42"/>
      <c r="X156" s="42"/>
      <c r="Y156" s="42"/>
      <c r="Z156" s="42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</row>
    <row r="157" spans="1:61" ht="18.75">
      <c r="A157" s="69"/>
      <c r="B157" s="69"/>
      <c r="C157" s="74"/>
      <c r="D157" s="74"/>
      <c r="E157" s="74"/>
      <c r="F157" s="101"/>
      <c r="G157" s="101"/>
      <c r="H157" s="101"/>
      <c r="I157" s="100"/>
      <c r="J157" s="100"/>
      <c r="K157" s="100"/>
      <c r="L157" s="100"/>
      <c r="M157" s="100"/>
      <c r="N157" s="100"/>
      <c r="O157" s="88"/>
      <c r="P157" s="88"/>
      <c r="Q157" s="88"/>
      <c r="R157" s="42"/>
      <c r="S157" s="42"/>
      <c r="T157" s="42"/>
      <c r="U157" s="42"/>
      <c r="V157" s="42"/>
      <c r="W157" s="42"/>
      <c r="X157" s="42"/>
      <c r="Y157" s="42"/>
      <c r="Z157" s="42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</row>
    <row r="158" spans="1:61" ht="18.75">
      <c r="A158" s="69"/>
      <c r="B158" s="69"/>
      <c r="C158" s="74"/>
      <c r="D158" s="74"/>
      <c r="E158" s="74"/>
      <c r="F158" s="101"/>
      <c r="G158" s="101"/>
      <c r="H158" s="101"/>
      <c r="I158" s="100"/>
      <c r="J158" s="100"/>
      <c r="K158" s="100"/>
      <c r="L158" s="100"/>
      <c r="M158" s="100"/>
      <c r="N158" s="100"/>
      <c r="O158" s="88"/>
      <c r="P158" s="88"/>
      <c r="Q158" s="88"/>
      <c r="R158" s="42"/>
      <c r="S158" s="42"/>
      <c r="T158" s="42"/>
      <c r="U158" s="42"/>
      <c r="V158" s="42"/>
      <c r="W158" s="42"/>
      <c r="X158" s="42"/>
      <c r="Y158" s="42"/>
      <c r="Z158" s="42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</row>
    <row r="159" spans="1:61" ht="18.75">
      <c r="A159" s="69"/>
      <c r="B159" s="69"/>
      <c r="C159" s="74"/>
      <c r="D159" s="74"/>
      <c r="E159" s="74"/>
      <c r="F159" s="101"/>
      <c r="G159" s="101"/>
      <c r="H159" s="101"/>
      <c r="I159" s="100"/>
      <c r="J159" s="100"/>
      <c r="K159" s="100"/>
      <c r="L159" s="100"/>
      <c r="M159" s="100"/>
      <c r="N159" s="100"/>
      <c r="O159" s="88"/>
      <c r="P159" s="88"/>
      <c r="Q159" s="88"/>
      <c r="R159" s="42"/>
      <c r="S159" s="42"/>
      <c r="T159" s="42"/>
      <c r="U159" s="42"/>
      <c r="V159" s="42"/>
      <c r="W159" s="42"/>
      <c r="X159" s="42"/>
      <c r="Y159" s="42"/>
      <c r="Z159" s="42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</row>
    <row r="160" spans="1:61" ht="18.75">
      <c r="A160" s="69"/>
      <c r="B160" s="69"/>
      <c r="C160" s="74"/>
      <c r="D160" s="74"/>
      <c r="E160" s="74"/>
      <c r="F160" s="101"/>
      <c r="G160" s="101"/>
      <c r="H160" s="101"/>
      <c r="I160" s="100"/>
      <c r="J160" s="100"/>
      <c r="K160" s="100"/>
      <c r="L160" s="100"/>
      <c r="M160" s="100"/>
      <c r="N160" s="100"/>
      <c r="O160" s="88"/>
      <c r="P160" s="88"/>
      <c r="Q160" s="88"/>
      <c r="R160" s="42"/>
      <c r="S160" s="42"/>
      <c r="T160" s="42"/>
      <c r="U160" s="42"/>
      <c r="V160" s="42"/>
      <c r="W160" s="42"/>
      <c r="X160" s="42"/>
      <c r="Y160" s="42"/>
      <c r="Z160" s="42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</row>
    <row r="161" spans="1:61" ht="18.75">
      <c r="A161" s="69"/>
      <c r="B161" s="69"/>
      <c r="C161" s="74"/>
      <c r="D161" s="74"/>
      <c r="E161" s="74"/>
      <c r="F161" s="101"/>
      <c r="G161" s="101"/>
      <c r="H161" s="101"/>
      <c r="I161" s="100"/>
      <c r="J161" s="100"/>
      <c r="K161" s="100"/>
      <c r="L161" s="100"/>
      <c r="M161" s="100"/>
      <c r="N161" s="100"/>
      <c r="O161" s="88"/>
      <c r="P161" s="88"/>
      <c r="Q161" s="88"/>
      <c r="R161" s="42"/>
      <c r="S161" s="42"/>
      <c r="T161" s="42"/>
      <c r="U161" s="42"/>
      <c r="V161" s="42"/>
      <c r="W161" s="42"/>
      <c r="X161" s="42"/>
      <c r="Y161" s="42"/>
      <c r="Z161" s="42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</row>
    <row r="162" spans="1:61" ht="18.75">
      <c r="A162" s="69"/>
      <c r="B162" s="69"/>
      <c r="C162" s="74"/>
      <c r="D162" s="74"/>
      <c r="E162" s="74"/>
      <c r="F162" s="101"/>
      <c r="G162" s="101"/>
      <c r="H162" s="101"/>
      <c r="I162" s="100"/>
      <c r="J162" s="100"/>
      <c r="K162" s="100"/>
      <c r="L162" s="100"/>
      <c r="M162" s="100"/>
      <c r="N162" s="100"/>
      <c r="O162" s="88"/>
      <c r="P162" s="88"/>
      <c r="Q162" s="88"/>
      <c r="R162" s="42"/>
      <c r="S162" s="42"/>
      <c r="T162" s="42"/>
      <c r="U162" s="42"/>
      <c r="V162" s="42"/>
      <c r="W162" s="42"/>
      <c r="X162" s="42"/>
      <c r="Y162" s="42"/>
      <c r="Z162" s="42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</row>
    <row r="163" spans="1:61" ht="18.75">
      <c r="A163" s="69"/>
      <c r="B163" s="69"/>
      <c r="C163" s="74"/>
      <c r="D163" s="74"/>
      <c r="E163" s="74"/>
      <c r="F163" s="101"/>
      <c r="G163" s="101"/>
      <c r="H163" s="101"/>
      <c r="I163" s="100"/>
      <c r="J163" s="100"/>
      <c r="K163" s="100"/>
      <c r="L163" s="100"/>
      <c r="M163" s="100"/>
      <c r="N163" s="100"/>
      <c r="O163" s="88"/>
      <c r="P163" s="88"/>
      <c r="Q163" s="88"/>
      <c r="R163" s="42"/>
      <c r="S163" s="42"/>
      <c r="T163" s="42"/>
      <c r="U163" s="42"/>
      <c r="V163" s="42"/>
      <c r="W163" s="42"/>
      <c r="X163" s="42"/>
      <c r="Y163" s="42"/>
      <c r="Z163" s="42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</row>
    <row r="164" spans="1:61" ht="18.75">
      <c r="A164" s="69"/>
      <c r="B164" s="69"/>
      <c r="C164" s="74"/>
      <c r="D164" s="74"/>
      <c r="E164" s="74"/>
      <c r="F164" s="101"/>
      <c r="G164" s="101"/>
      <c r="H164" s="101"/>
      <c r="I164" s="100"/>
      <c r="J164" s="100"/>
      <c r="K164" s="100"/>
      <c r="L164" s="100"/>
      <c r="M164" s="100"/>
      <c r="N164" s="100"/>
      <c r="O164" s="88"/>
      <c r="P164" s="88"/>
      <c r="Q164" s="88"/>
      <c r="R164" s="42"/>
      <c r="S164" s="42"/>
      <c r="T164" s="42"/>
      <c r="U164" s="42"/>
      <c r="V164" s="42"/>
      <c r="W164" s="42"/>
      <c r="X164" s="42"/>
      <c r="Y164" s="42"/>
      <c r="Z164" s="42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</row>
    <row r="165" spans="1:61" ht="18.75">
      <c r="A165" s="69"/>
      <c r="B165" s="69"/>
      <c r="C165" s="74"/>
      <c r="D165" s="74"/>
      <c r="E165" s="74"/>
      <c r="F165" s="101"/>
      <c r="G165" s="101"/>
      <c r="H165" s="101"/>
      <c r="I165" s="100"/>
      <c r="J165" s="100"/>
      <c r="K165" s="100"/>
      <c r="L165" s="100"/>
      <c r="M165" s="100"/>
      <c r="N165" s="100"/>
      <c r="O165" s="100"/>
      <c r="P165" s="100"/>
      <c r="Q165" s="100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</row>
    <row r="166" spans="1:61" ht="18.75">
      <c r="A166" s="69"/>
      <c r="B166" s="69"/>
      <c r="C166" s="74"/>
      <c r="D166" s="74"/>
      <c r="E166" s="74"/>
      <c r="F166" s="101"/>
      <c r="G166" s="101"/>
      <c r="H166" s="101"/>
      <c r="I166" s="100"/>
      <c r="J166" s="100"/>
      <c r="K166" s="100"/>
      <c r="L166" s="100"/>
      <c r="M166" s="100"/>
      <c r="N166" s="100"/>
      <c r="O166" s="100"/>
      <c r="P166" s="100"/>
      <c r="Q166" s="100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</row>
    <row r="167" spans="1:61" ht="18.75">
      <c r="A167" s="69"/>
      <c r="B167" s="69"/>
      <c r="C167" s="74"/>
      <c r="D167" s="74"/>
      <c r="E167" s="74"/>
      <c r="F167" s="101"/>
      <c r="G167" s="101"/>
      <c r="H167" s="101"/>
      <c r="I167" s="100"/>
      <c r="J167" s="100"/>
      <c r="K167" s="100"/>
      <c r="L167" s="100"/>
      <c r="M167" s="100"/>
      <c r="N167" s="100"/>
      <c r="O167" s="100"/>
      <c r="P167" s="100"/>
      <c r="Q167" s="100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</row>
    <row r="168" spans="1:61" ht="18.75">
      <c r="A168" s="69"/>
      <c r="B168" s="69"/>
      <c r="C168" s="74"/>
      <c r="D168" s="74"/>
      <c r="E168" s="74"/>
      <c r="F168" s="101"/>
      <c r="G168" s="101"/>
      <c r="H168" s="101"/>
      <c r="I168" s="100"/>
      <c r="J168" s="100"/>
      <c r="K168" s="100"/>
      <c r="L168" s="100"/>
      <c r="M168" s="100"/>
      <c r="N168" s="100"/>
      <c r="O168" s="100"/>
      <c r="P168" s="100"/>
      <c r="Q168" s="100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</row>
    <row r="169" spans="1:61" ht="18.75">
      <c r="A169" s="69"/>
      <c r="B169" s="69"/>
      <c r="C169" s="74"/>
      <c r="D169" s="74"/>
      <c r="E169" s="74"/>
      <c r="F169" s="101"/>
      <c r="G169" s="101"/>
      <c r="H169" s="101"/>
      <c r="I169" s="100"/>
      <c r="J169" s="100"/>
      <c r="K169" s="100"/>
      <c r="L169" s="100"/>
      <c r="M169" s="100"/>
      <c r="N169" s="100"/>
      <c r="O169" s="100"/>
      <c r="P169" s="100"/>
      <c r="Q169" s="100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</row>
    <row r="170" spans="1:61" ht="18.75">
      <c r="A170" s="69"/>
      <c r="B170" s="69"/>
      <c r="C170" s="74"/>
      <c r="D170" s="74"/>
      <c r="E170" s="74"/>
      <c r="F170" s="101"/>
      <c r="G170" s="101"/>
      <c r="H170" s="101"/>
      <c r="I170" s="100"/>
      <c r="J170" s="100"/>
      <c r="K170" s="100"/>
      <c r="L170" s="100"/>
      <c r="M170" s="100"/>
      <c r="N170" s="100"/>
      <c r="O170" s="100"/>
      <c r="P170" s="100"/>
      <c r="Q170" s="100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</row>
    <row r="171" spans="1:61" ht="18.75">
      <c r="A171" s="69"/>
      <c r="B171" s="69"/>
      <c r="C171" s="74"/>
      <c r="D171" s="74"/>
      <c r="E171" s="74"/>
      <c r="F171" s="101"/>
      <c r="G171" s="101"/>
      <c r="H171" s="101"/>
      <c r="I171" s="100"/>
      <c r="J171" s="100"/>
      <c r="K171" s="100"/>
      <c r="L171" s="100"/>
      <c r="M171" s="100"/>
      <c r="N171" s="100"/>
      <c r="O171" s="100"/>
      <c r="P171" s="100"/>
      <c r="Q171" s="100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</row>
    <row r="172" spans="1:61" ht="18.75">
      <c r="A172" s="69"/>
      <c r="B172" s="69"/>
      <c r="C172" s="74"/>
      <c r="D172" s="74"/>
      <c r="E172" s="74"/>
      <c r="F172" s="101"/>
      <c r="G172" s="101"/>
      <c r="H172" s="101"/>
      <c r="I172" s="100"/>
      <c r="J172" s="100"/>
      <c r="K172" s="100"/>
      <c r="L172" s="100"/>
      <c r="M172" s="100"/>
      <c r="N172" s="100"/>
      <c r="O172" s="100"/>
      <c r="P172" s="100"/>
      <c r="Q172" s="100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</row>
    <row r="173" spans="1:61" ht="18.75">
      <c r="A173" s="69"/>
      <c r="B173" s="69"/>
      <c r="C173" s="74"/>
      <c r="D173" s="74"/>
      <c r="E173" s="74"/>
      <c r="F173" s="101"/>
      <c r="G173" s="101"/>
      <c r="H173" s="101"/>
      <c r="I173" s="100"/>
      <c r="J173" s="100"/>
      <c r="K173" s="100"/>
      <c r="L173" s="100"/>
      <c r="M173" s="100"/>
      <c r="N173" s="100"/>
      <c r="O173" s="100"/>
      <c r="P173" s="100"/>
      <c r="Q173" s="100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</row>
    <row r="174" spans="1:61" ht="18.75">
      <c r="A174" s="69"/>
      <c r="B174" s="69"/>
      <c r="C174" s="74"/>
      <c r="D174" s="74"/>
      <c r="E174" s="74"/>
      <c r="F174" s="101"/>
      <c r="G174" s="101"/>
      <c r="H174" s="101"/>
      <c r="I174" s="100"/>
      <c r="J174" s="100"/>
      <c r="K174" s="100"/>
      <c r="L174" s="100"/>
      <c r="M174" s="100"/>
      <c r="N174" s="100"/>
      <c r="O174" s="100"/>
      <c r="P174" s="100"/>
      <c r="Q174" s="100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</row>
    <row r="175" spans="1:61" ht="18.75">
      <c r="A175" s="69"/>
      <c r="B175" s="69"/>
      <c r="C175" s="74"/>
      <c r="D175" s="74"/>
      <c r="E175" s="74"/>
      <c r="F175" s="101"/>
      <c r="G175" s="101"/>
      <c r="H175" s="101"/>
      <c r="I175" s="100"/>
      <c r="J175" s="100"/>
      <c r="K175" s="100"/>
      <c r="L175" s="100"/>
      <c r="M175" s="100"/>
      <c r="N175" s="100"/>
      <c r="O175" s="100"/>
      <c r="P175" s="100"/>
      <c r="Q175" s="100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</row>
    <row r="176" spans="1:61" ht="18.75">
      <c r="A176" s="69"/>
      <c r="B176" s="69"/>
      <c r="C176" s="74"/>
      <c r="D176" s="74"/>
      <c r="E176" s="74"/>
      <c r="F176" s="101"/>
      <c r="G176" s="101"/>
      <c r="H176" s="101"/>
      <c r="I176" s="100"/>
      <c r="J176" s="100"/>
      <c r="K176" s="100"/>
      <c r="L176" s="100"/>
      <c r="M176" s="100"/>
      <c r="N176" s="100"/>
      <c r="O176" s="100"/>
      <c r="P176" s="100"/>
      <c r="Q176" s="100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</row>
    <row r="177" spans="1:61" ht="18.75">
      <c r="A177" s="69"/>
      <c r="B177" s="69"/>
      <c r="C177" s="74"/>
      <c r="D177" s="74"/>
      <c r="E177" s="74"/>
      <c r="F177" s="101"/>
      <c r="G177" s="101"/>
      <c r="H177" s="101"/>
      <c r="I177" s="100"/>
      <c r="J177" s="100"/>
      <c r="K177" s="100"/>
      <c r="L177" s="100"/>
      <c r="M177" s="100"/>
      <c r="N177" s="100"/>
      <c r="O177" s="100"/>
      <c r="P177" s="100"/>
      <c r="Q177" s="100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</row>
    <row r="178" spans="1:61" ht="18.75">
      <c r="A178" s="69"/>
      <c r="B178" s="69"/>
      <c r="C178" s="74"/>
      <c r="D178" s="74"/>
      <c r="E178" s="74"/>
      <c r="F178" s="101"/>
      <c r="G178" s="101"/>
      <c r="H178" s="101"/>
      <c r="I178" s="100"/>
      <c r="J178" s="100"/>
      <c r="K178" s="100"/>
      <c r="L178" s="100"/>
      <c r="M178" s="100"/>
      <c r="N178" s="100"/>
      <c r="O178" s="100"/>
      <c r="P178" s="100"/>
      <c r="Q178" s="100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</row>
    <row r="179" spans="1:61" ht="18.75">
      <c r="A179" s="69"/>
      <c r="B179" s="69"/>
      <c r="C179" s="74"/>
      <c r="D179" s="74"/>
      <c r="E179" s="74"/>
      <c r="F179" s="101"/>
      <c r="G179" s="101"/>
      <c r="H179" s="101"/>
      <c r="I179" s="100"/>
      <c r="J179" s="100"/>
      <c r="K179" s="100"/>
      <c r="L179" s="100"/>
      <c r="M179" s="100"/>
      <c r="N179" s="100"/>
      <c r="O179" s="100"/>
      <c r="P179" s="100"/>
      <c r="Q179" s="100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</row>
    <row r="180" spans="1:61" ht="18.75">
      <c r="A180" s="69"/>
      <c r="B180" s="69"/>
      <c r="C180" s="74"/>
      <c r="D180" s="74"/>
      <c r="E180" s="74"/>
      <c r="F180" s="101"/>
      <c r="G180" s="101"/>
      <c r="H180" s="101"/>
      <c r="I180" s="100"/>
      <c r="J180" s="100"/>
      <c r="K180" s="100"/>
      <c r="L180" s="100"/>
      <c r="M180" s="100"/>
      <c r="N180" s="100"/>
      <c r="O180" s="100"/>
      <c r="P180" s="100"/>
      <c r="Q180" s="100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</row>
    <row r="181" spans="1:61" ht="18.75">
      <c r="A181" s="69"/>
      <c r="B181" s="69"/>
      <c r="C181" s="74"/>
      <c r="D181" s="74"/>
      <c r="E181" s="74"/>
      <c r="F181" s="101"/>
      <c r="G181" s="101"/>
      <c r="H181" s="101"/>
      <c r="I181" s="100"/>
      <c r="J181" s="100"/>
      <c r="K181" s="100"/>
      <c r="L181" s="100"/>
      <c r="M181" s="100"/>
      <c r="N181" s="100"/>
      <c r="O181" s="100"/>
      <c r="P181" s="100"/>
      <c r="Q181" s="100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</row>
    <row r="182" spans="1:61" ht="18.75">
      <c r="A182" s="69"/>
      <c r="B182" s="69"/>
      <c r="C182" s="74"/>
      <c r="D182" s="74"/>
      <c r="E182" s="74"/>
      <c r="F182" s="101"/>
      <c r="G182" s="101"/>
      <c r="H182" s="101"/>
      <c r="I182" s="100"/>
      <c r="J182" s="100"/>
      <c r="K182" s="100"/>
      <c r="L182" s="100"/>
      <c r="M182" s="100"/>
      <c r="N182" s="100"/>
      <c r="O182" s="100"/>
      <c r="P182" s="100"/>
      <c r="Q182" s="100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</row>
    <row r="183" spans="1:61" ht="18.75">
      <c r="A183" s="69"/>
      <c r="B183" s="69"/>
      <c r="C183" s="74"/>
      <c r="D183" s="74"/>
      <c r="E183" s="74"/>
      <c r="F183" s="101"/>
      <c r="G183" s="101"/>
      <c r="H183" s="101"/>
      <c r="I183" s="100"/>
      <c r="J183" s="100"/>
      <c r="K183" s="100"/>
      <c r="L183" s="100"/>
      <c r="M183" s="100"/>
      <c r="N183" s="100"/>
      <c r="O183" s="100"/>
      <c r="P183" s="100"/>
      <c r="Q183" s="100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</row>
    <row r="184" spans="1:61" ht="18.75">
      <c r="A184" s="69"/>
      <c r="B184" s="69"/>
      <c r="C184" s="74"/>
      <c r="D184" s="74"/>
      <c r="E184" s="74"/>
      <c r="F184" s="101"/>
      <c r="G184" s="101"/>
      <c r="H184" s="101"/>
      <c r="I184" s="100"/>
      <c r="J184" s="100"/>
      <c r="K184" s="100"/>
      <c r="L184" s="100"/>
      <c r="M184" s="100"/>
      <c r="N184" s="100"/>
      <c r="O184" s="100"/>
      <c r="P184" s="100"/>
      <c r="Q184" s="100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</row>
    <row r="185" spans="1:61" ht="18.75">
      <c r="A185" s="69"/>
      <c r="B185" s="69"/>
      <c r="C185" s="74"/>
      <c r="D185" s="74"/>
      <c r="E185" s="74"/>
      <c r="F185" s="101"/>
      <c r="G185" s="101"/>
      <c r="H185" s="101"/>
      <c r="I185" s="100"/>
      <c r="J185" s="100"/>
      <c r="K185" s="100"/>
      <c r="L185" s="100"/>
      <c r="M185" s="100"/>
      <c r="N185" s="100"/>
      <c r="O185" s="100"/>
      <c r="P185" s="100"/>
      <c r="Q185" s="100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</row>
    <row r="186" spans="1:61" ht="18.75">
      <c r="A186" s="69"/>
      <c r="B186" s="69"/>
      <c r="C186" s="74"/>
      <c r="D186" s="74"/>
      <c r="E186" s="74"/>
      <c r="F186" s="101"/>
      <c r="G186" s="101"/>
      <c r="H186" s="101"/>
      <c r="I186" s="100"/>
      <c r="J186" s="100"/>
      <c r="K186" s="100"/>
      <c r="L186" s="100"/>
      <c r="M186" s="100"/>
      <c r="N186" s="100"/>
      <c r="O186" s="100"/>
      <c r="P186" s="100"/>
      <c r="Q186" s="100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</row>
    <row r="187" spans="1:61" ht="18.75">
      <c r="A187" s="69"/>
      <c r="B187" s="69"/>
      <c r="C187" s="74"/>
      <c r="D187" s="74"/>
      <c r="E187" s="74"/>
      <c r="F187" s="101"/>
      <c r="G187" s="101"/>
      <c r="H187" s="101"/>
      <c r="I187" s="100"/>
      <c r="J187" s="100"/>
      <c r="K187" s="100"/>
      <c r="L187" s="100"/>
      <c r="M187" s="100"/>
      <c r="N187" s="100"/>
      <c r="O187" s="100"/>
      <c r="P187" s="100"/>
      <c r="Q187" s="100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</row>
    <row r="188" spans="1:61" ht="18.75">
      <c r="A188" s="69"/>
      <c r="B188" s="69"/>
      <c r="C188" s="74"/>
      <c r="D188" s="74"/>
      <c r="E188" s="74"/>
      <c r="F188" s="101"/>
      <c r="G188" s="101"/>
      <c r="H188" s="101"/>
      <c r="I188" s="100"/>
      <c r="J188" s="100"/>
      <c r="K188" s="100"/>
      <c r="L188" s="100"/>
      <c r="M188" s="100"/>
      <c r="N188" s="100"/>
      <c r="O188" s="100"/>
      <c r="P188" s="100"/>
      <c r="Q188" s="100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</row>
    <row r="189" spans="1:61" ht="18.75">
      <c r="A189" s="69"/>
      <c r="B189" s="69"/>
      <c r="C189" s="74"/>
      <c r="D189" s="74"/>
      <c r="E189" s="74"/>
      <c r="F189" s="101"/>
      <c r="G189" s="101"/>
      <c r="H189" s="101"/>
      <c r="I189" s="100"/>
      <c r="J189" s="100"/>
      <c r="K189" s="100"/>
      <c r="L189" s="100"/>
      <c r="M189" s="100"/>
      <c r="N189" s="100"/>
      <c r="O189" s="100"/>
      <c r="P189" s="100"/>
      <c r="Q189" s="100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</row>
    <row r="190" spans="1:61" ht="18.75">
      <c r="A190" s="69"/>
      <c r="B190" s="69"/>
      <c r="C190" s="74"/>
      <c r="D190" s="74"/>
      <c r="E190" s="74"/>
      <c r="F190" s="101"/>
      <c r="G190" s="101"/>
      <c r="H190" s="101"/>
      <c r="I190" s="100"/>
      <c r="J190" s="100"/>
      <c r="K190" s="100"/>
      <c r="L190" s="100"/>
      <c r="M190" s="100"/>
      <c r="N190" s="100"/>
      <c r="O190" s="100"/>
      <c r="P190" s="100"/>
      <c r="Q190" s="100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</row>
    <row r="191" spans="1:61" ht="18.75">
      <c r="A191" s="69"/>
      <c r="B191" s="69"/>
      <c r="C191" s="74"/>
      <c r="D191" s="74"/>
      <c r="E191" s="74"/>
      <c r="F191" s="101"/>
      <c r="G191" s="101"/>
      <c r="H191" s="101"/>
      <c r="I191" s="100"/>
      <c r="J191" s="100"/>
      <c r="K191" s="100"/>
      <c r="L191" s="100"/>
      <c r="M191" s="100"/>
      <c r="N191" s="100"/>
      <c r="O191" s="100"/>
      <c r="P191" s="100"/>
      <c r="Q191" s="100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</row>
    <row r="192" spans="1:61" ht="18.75">
      <c r="A192" s="69"/>
      <c r="B192" s="69"/>
      <c r="C192" s="74"/>
      <c r="D192" s="74"/>
      <c r="E192" s="74"/>
      <c r="F192" s="101"/>
      <c r="G192" s="101"/>
      <c r="H192" s="101"/>
      <c r="I192" s="100"/>
      <c r="J192" s="100"/>
      <c r="K192" s="100"/>
      <c r="L192" s="100"/>
      <c r="M192" s="100"/>
      <c r="N192" s="100"/>
      <c r="O192" s="100"/>
      <c r="P192" s="100"/>
      <c r="Q192" s="100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</row>
    <row r="193" spans="1:61" ht="18.75">
      <c r="A193" s="69"/>
      <c r="B193" s="69"/>
      <c r="C193" s="74"/>
      <c r="D193" s="74"/>
      <c r="E193" s="74"/>
      <c r="F193" s="101"/>
      <c r="G193" s="101"/>
      <c r="H193" s="101"/>
      <c r="I193" s="100"/>
      <c r="J193" s="100"/>
      <c r="K193" s="100"/>
      <c r="L193" s="100"/>
      <c r="M193" s="100"/>
      <c r="N193" s="100"/>
      <c r="O193" s="100"/>
      <c r="P193" s="100"/>
      <c r="Q193" s="100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</row>
    <row r="194" spans="1:61" ht="18.75">
      <c r="A194" s="69"/>
      <c r="B194" s="69"/>
      <c r="C194" s="74"/>
      <c r="D194" s="74"/>
      <c r="E194" s="74"/>
      <c r="F194" s="101"/>
      <c r="G194" s="101"/>
      <c r="H194" s="101"/>
      <c r="I194" s="100"/>
      <c r="J194" s="100"/>
      <c r="K194" s="100"/>
      <c r="L194" s="100"/>
      <c r="M194" s="100"/>
      <c r="N194" s="100"/>
      <c r="O194" s="100"/>
      <c r="P194" s="100"/>
      <c r="Q194" s="100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</row>
    <row r="195" spans="1:61" ht="18.75">
      <c r="A195" s="69"/>
      <c r="B195" s="69"/>
      <c r="C195" s="74"/>
      <c r="D195" s="74"/>
      <c r="E195" s="74"/>
      <c r="F195" s="101"/>
      <c r="G195" s="101"/>
      <c r="H195" s="101"/>
      <c r="I195" s="100"/>
      <c r="J195" s="100"/>
      <c r="K195" s="100"/>
      <c r="L195" s="100"/>
      <c r="M195" s="100"/>
      <c r="N195" s="100"/>
      <c r="O195" s="100"/>
      <c r="P195" s="100"/>
      <c r="Q195" s="100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</row>
    <row r="196" spans="1:61" ht="18.75">
      <c r="A196" s="69"/>
      <c r="B196" s="69"/>
      <c r="C196" s="74"/>
      <c r="D196" s="74"/>
      <c r="E196" s="74"/>
      <c r="F196" s="101"/>
      <c r="G196" s="101"/>
      <c r="H196" s="101"/>
      <c r="I196" s="100"/>
      <c r="J196" s="100"/>
      <c r="K196" s="100"/>
      <c r="L196" s="100"/>
      <c r="M196" s="100"/>
      <c r="N196" s="100"/>
      <c r="O196" s="100"/>
      <c r="P196" s="100"/>
      <c r="Q196" s="100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</row>
    <row r="197" spans="1:61" ht="18.75">
      <c r="A197" s="69"/>
      <c r="B197" s="69"/>
      <c r="C197" s="74"/>
      <c r="D197" s="74"/>
      <c r="E197" s="74"/>
      <c r="F197" s="101"/>
      <c r="G197" s="101"/>
      <c r="H197" s="101"/>
      <c r="I197" s="100"/>
      <c r="J197" s="100"/>
      <c r="K197" s="100"/>
      <c r="L197" s="100"/>
      <c r="M197" s="100"/>
      <c r="N197" s="100"/>
      <c r="O197" s="100"/>
      <c r="P197" s="100"/>
      <c r="Q197" s="100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</row>
    <row r="198" spans="1:61" ht="18.75">
      <c r="A198" s="69"/>
      <c r="B198" s="69"/>
      <c r="C198" s="74"/>
      <c r="D198" s="74"/>
      <c r="E198" s="74"/>
      <c r="F198" s="101"/>
      <c r="G198" s="101"/>
      <c r="H198" s="101"/>
      <c r="I198" s="100"/>
      <c r="J198" s="100"/>
      <c r="K198" s="100"/>
      <c r="L198" s="100"/>
      <c r="M198" s="100"/>
      <c r="N198" s="100"/>
      <c r="O198" s="100"/>
      <c r="P198" s="100"/>
      <c r="Q198" s="100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</row>
    <row r="199" spans="1:61" ht="18.75">
      <c r="A199" s="69"/>
      <c r="B199" s="69"/>
      <c r="C199" s="74"/>
      <c r="D199" s="74"/>
      <c r="E199" s="74"/>
      <c r="F199" s="101"/>
      <c r="G199" s="101"/>
      <c r="H199" s="101"/>
      <c r="I199" s="100"/>
      <c r="J199" s="100"/>
      <c r="K199" s="100"/>
      <c r="L199" s="100"/>
      <c r="M199" s="100"/>
      <c r="N199" s="100"/>
      <c r="O199" s="100"/>
      <c r="P199" s="100"/>
      <c r="Q199" s="100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</row>
    <row r="200" spans="1:61" ht="18.75">
      <c r="A200" s="69"/>
      <c r="B200" s="69"/>
      <c r="C200" s="74"/>
      <c r="D200" s="74"/>
      <c r="E200" s="74"/>
      <c r="F200" s="101"/>
      <c r="G200" s="101"/>
      <c r="H200" s="101"/>
      <c r="I200" s="100"/>
      <c r="J200" s="100"/>
      <c r="K200" s="100"/>
      <c r="L200" s="100"/>
      <c r="M200" s="100"/>
      <c r="N200" s="100"/>
      <c r="O200" s="100"/>
      <c r="P200" s="100"/>
      <c r="Q200" s="100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</row>
    <row r="201" spans="1:61" ht="18.75">
      <c r="A201" s="69"/>
      <c r="B201" s="69"/>
      <c r="C201" s="74"/>
      <c r="D201" s="74"/>
      <c r="E201" s="74"/>
      <c r="F201" s="101"/>
      <c r="G201" s="101"/>
      <c r="H201" s="101"/>
      <c r="I201" s="100"/>
      <c r="J201" s="100"/>
      <c r="K201" s="100"/>
      <c r="L201" s="100"/>
      <c r="M201" s="100"/>
      <c r="N201" s="100"/>
      <c r="O201" s="100"/>
      <c r="P201" s="100"/>
      <c r="Q201" s="100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</row>
    <row r="202" spans="1:61" ht="18.75">
      <c r="A202" s="69"/>
      <c r="B202" s="69"/>
      <c r="C202" s="74"/>
      <c r="D202" s="74"/>
      <c r="E202" s="74"/>
      <c r="F202" s="101"/>
      <c r="G202" s="101"/>
      <c r="H202" s="101"/>
      <c r="I202" s="100"/>
      <c r="J202" s="100"/>
      <c r="K202" s="100"/>
      <c r="L202" s="100"/>
      <c r="M202" s="100"/>
      <c r="N202" s="100"/>
      <c r="O202" s="100"/>
      <c r="P202" s="100"/>
      <c r="Q202" s="100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</row>
    <row r="203" spans="1:61" ht="18.75">
      <c r="A203" s="69"/>
      <c r="B203" s="69"/>
      <c r="C203" s="74"/>
      <c r="D203" s="74"/>
      <c r="E203" s="74"/>
      <c r="F203" s="101"/>
      <c r="G203" s="101"/>
      <c r="H203" s="101"/>
      <c r="I203" s="100"/>
      <c r="J203" s="100"/>
      <c r="K203" s="100"/>
      <c r="L203" s="100"/>
      <c r="M203" s="100"/>
      <c r="N203" s="100"/>
      <c r="O203" s="100"/>
      <c r="P203" s="100"/>
      <c r="Q203" s="100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</row>
    <row r="204" spans="1:61" ht="18.75">
      <c r="A204" s="69"/>
      <c r="B204" s="69"/>
      <c r="C204" s="74"/>
      <c r="D204" s="74"/>
      <c r="E204" s="74"/>
      <c r="F204" s="101"/>
      <c r="G204" s="101"/>
      <c r="H204" s="101"/>
      <c r="I204" s="100"/>
      <c r="J204" s="100"/>
      <c r="K204" s="100"/>
      <c r="L204" s="100"/>
      <c r="M204" s="100"/>
      <c r="N204" s="100"/>
      <c r="O204" s="100"/>
      <c r="P204" s="100"/>
      <c r="Q204" s="100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</row>
    <row r="205" spans="1:61" ht="18.75">
      <c r="A205" s="69"/>
      <c r="B205" s="69"/>
      <c r="C205" s="74"/>
      <c r="D205" s="74"/>
      <c r="E205" s="74"/>
      <c r="F205" s="101"/>
      <c r="G205" s="101"/>
      <c r="H205" s="101"/>
      <c r="I205" s="100"/>
      <c r="J205" s="100"/>
      <c r="K205" s="100"/>
      <c r="L205" s="100"/>
      <c r="M205" s="100"/>
      <c r="N205" s="100"/>
      <c r="O205" s="100"/>
      <c r="P205" s="100"/>
      <c r="Q205" s="100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</row>
    <row r="206" spans="1:61" ht="18.75">
      <c r="A206" s="69"/>
      <c r="B206" s="69"/>
      <c r="C206" s="74"/>
      <c r="D206" s="74"/>
      <c r="E206" s="74"/>
      <c r="F206" s="101"/>
      <c r="G206" s="101"/>
      <c r="H206" s="101"/>
      <c r="I206" s="100"/>
      <c r="J206" s="100"/>
      <c r="K206" s="100"/>
      <c r="L206" s="100"/>
      <c r="M206" s="100"/>
      <c r="N206" s="100"/>
      <c r="O206" s="100"/>
      <c r="P206" s="100"/>
      <c r="Q206" s="100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</row>
    <row r="207" spans="1:61" ht="18.75">
      <c r="A207" s="69"/>
      <c r="B207" s="69"/>
      <c r="C207" s="74"/>
      <c r="D207" s="74"/>
      <c r="E207" s="74"/>
      <c r="F207" s="101"/>
      <c r="G207" s="101"/>
      <c r="H207" s="101"/>
      <c r="I207" s="100"/>
      <c r="J207" s="100"/>
      <c r="K207" s="100"/>
      <c r="L207" s="100"/>
      <c r="M207" s="100"/>
      <c r="N207" s="100"/>
      <c r="O207" s="100"/>
      <c r="P207" s="100"/>
      <c r="Q207" s="100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</row>
    <row r="208" spans="1:61" ht="18.75">
      <c r="A208" s="69"/>
      <c r="B208" s="69"/>
      <c r="C208" s="74"/>
      <c r="D208" s="74"/>
      <c r="E208" s="74"/>
      <c r="F208" s="101"/>
      <c r="G208" s="101"/>
      <c r="H208" s="101"/>
      <c r="I208" s="100"/>
      <c r="J208" s="100"/>
      <c r="K208" s="100"/>
      <c r="L208" s="100"/>
      <c r="M208" s="100"/>
      <c r="N208" s="100"/>
      <c r="O208" s="100"/>
      <c r="P208" s="100"/>
      <c r="Q208" s="100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</row>
    <row r="209" spans="1:61" ht="18.75">
      <c r="A209" s="69"/>
      <c r="B209" s="69"/>
      <c r="C209" s="74"/>
      <c r="D209" s="74"/>
      <c r="E209" s="74"/>
      <c r="F209" s="101"/>
      <c r="G209" s="101"/>
      <c r="H209" s="101"/>
      <c r="I209" s="100"/>
      <c r="J209" s="100"/>
      <c r="K209" s="100"/>
      <c r="L209" s="100"/>
      <c r="M209" s="100"/>
      <c r="N209" s="100"/>
      <c r="O209" s="100"/>
      <c r="P209" s="100"/>
      <c r="Q209" s="100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</row>
    <row r="210" spans="1:61" ht="18.75">
      <c r="A210" s="69"/>
      <c r="B210" s="69"/>
      <c r="C210" s="74"/>
      <c r="D210" s="74"/>
      <c r="E210" s="74"/>
      <c r="F210" s="101"/>
      <c r="G210" s="101"/>
      <c r="H210" s="101"/>
      <c r="I210" s="100"/>
      <c r="J210" s="100"/>
      <c r="K210" s="100"/>
      <c r="L210" s="100"/>
      <c r="M210" s="100"/>
      <c r="N210" s="100"/>
      <c r="O210" s="100"/>
      <c r="P210" s="100"/>
      <c r="Q210" s="100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</row>
    <row r="211" spans="1:61" ht="18.75">
      <c r="A211" s="69"/>
      <c r="B211" s="69"/>
      <c r="C211" s="74"/>
      <c r="D211" s="74"/>
      <c r="E211" s="74"/>
      <c r="F211" s="101"/>
      <c r="G211" s="101"/>
      <c r="H211" s="101"/>
      <c r="I211" s="100"/>
      <c r="J211" s="100"/>
      <c r="K211" s="100"/>
      <c r="L211" s="100"/>
      <c r="M211" s="100"/>
      <c r="N211" s="100"/>
      <c r="O211" s="100"/>
      <c r="P211" s="100"/>
      <c r="Q211" s="100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</row>
    <row r="212" spans="1:61" ht="18.75">
      <c r="A212" s="69"/>
      <c r="B212" s="69"/>
      <c r="C212" s="74"/>
      <c r="D212" s="74"/>
      <c r="E212" s="74"/>
      <c r="F212" s="101"/>
      <c r="G212" s="101"/>
      <c r="H212" s="101"/>
      <c r="I212" s="100"/>
      <c r="J212" s="100"/>
      <c r="K212" s="100"/>
      <c r="L212" s="100"/>
      <c r="M212" s="100"/>
      <c r="N212" s="100"/>
      <c r="O212" s="100"/>
      <c r="P212" s="100"/>
      <c r="Q212" s="100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</row>
    <row r="213" spans="1:61" ht="18.75">
      <c r="A213" s="69"/>
      <c r="B213" s="69"/>
      <c r="C213" s="74"/>
      <c r="D213" s="74"/>
      <c r="E213" s="74"/>
      <c r="F213" s="101"/>
      <c r="G213" s="101"/>
      <c r="H213" s="101"/>
      <c r="I213" s="100"/>
      <c r="J213" s="100"/>
      <c r="K213" s="100"/>
      <c r="L213" s="100"/>
      <c r="M213" s="100"/>
      <c r="N213" s="100"/>
      <c r="O213" s="100"/>
      <c r="P213" s="100"/>
      <c r="Q213" s="100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</row>
    <row r="214" spans="1:61" ht="18.75">
      <c r="A214" s="69"/>
      <c r="B214" s="69"/>
      <c r="C214" s="74"/>
      <c r="D214" s="74"/>
      <c r="E214" s="74"/>
      <c r="F214" s="101"/>
      <c r="G214" s="101"/>
      <c r="H214" s="101"/>
      <c r="I214" s="100"/>
      <c r="J214" s="100"/>
      <c r="K214" s="100"/>
      <c r="L214" s="100"/>
      <c r="M214" s="100"/>
      <c r="N214" s="100"/>
      <c r="O214" s="100"/>
      <c r="P214" s="100"/>
      <c r="Q214" s="100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</row>
    <row r="215" spans="1:61" ht="18.75">
      <c r="A215" s="69"/>
      <c r="B215" s="69"/>
      <c r="C215" s="74"/>
      <c r="D215" s="74"/>
      <c r="E215" s="74"/>
      <c r="F215" s="101"/>
      <c r="G215" s="101"/>
      <c r="H215" s="101"/>
      <c r="I215" s="100"/>
      <c r="J215" s="100"/>
      <c r="K215" s="100"/>
      <c r="L215" s="100"/>
      <c r="M215" s="100"/>
      <c r="N215" s="100"/>
      <c r="O215" s="100"/>
      <c r="P215" s="100"/>
      <c r="Q215" s="100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</row>
    <row r="216" spans="1:61" ht="18.75">
      <c r="A216" s="69"/>
      <c r="B216" s="69"/>
      <c r="C216" s="74"/>
      <c r="D216" s="74"/>
      <c r="E216" s="74"/>
      <c r="F216" s="101"/>
      <c r="G216" s="101"/>
      <c r="H216" s="101"/>
      <c r="I216" s="100"/>
      <c r="J216" s="100"/>
      <c r="K216" s="100"/>
      <c r="L216" s="100"/>
      <c r="M216" s="100"/>
      <c r="N216" s="100"/>
      <c r="O216" s="100"/>
      <c r="P216" s="100"/>
      <c r="Q216" s="100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</row>
    <row r="217" spans="1:61" ht="18.75">
      <c r="A217" s="69"/>
      <c r="B217" s="69"/>
      <c r="C217" s="74"/>
      <c r="D217" s="74"/>
      <c r="E217" s="74"/>
      <c r="F217" s="101"/>
      <c r="G217" s="101"/>
      <c r="H217" s="101"/>
      <c r="I217" s="100"/>
      <c r="J217" s="100"/>
      <c r="K217" s="100"/>
      <c r="L217" s="100"/>
      <c r="M217" s="100"/>
      <c r="N217" s="100"/>
      <c r="O217" s="100"/>
      <c r="P217" s="100"/>
      <c r="Q217" s="100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</row>
    <row r="218" spans="1:61" ht="18.75">
      <c r="A218" s="69"/>
      <c r="B218" s="69"/>
      <c r="C218" s="74"/>
      <c r="D218" s="74"/>
      <c r="E218" s="74"/>
      <c r="F218" s="101"/>
      <c r="G218" s="101"/>
      <c r="H218" s="101"/>
      <c r="I218" s="100"/>
      <c r="J218" s="100"/>
      <c r="K218" s="100"/>
      <c r="L218" s="100"/>
      <c r="M218" s="100"/>
      <c r="N218" s="100"/>
      <c r="O218" s="100"/>
      <c r="P218" s="100"/>
      <c r="Q218" s="100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</row>
    <row r="219" spans="1:61" ht="18.75">
      <c r="A219" s="69"/>
      <c r="B219" s="69"/>
      <c r="C219" s="74"/>
      <c r="D219" s="74"/>
      <c r="E219" s="74"/>
      <c r="F219" s="101"/>
      <c r="G219" s="101"/>
      <c r="H219" s="101"/>
      <c r="I219" s="100"/>
      <c r="J219" s="100"/>
      <c r="K219" s="100"/>
      <c r="L219" s="100"/>
      <c r="M219" s="100"/>
      <c r="N219" s="100"/>
      <c r="O219" s="100"/>
      <c r="P219" s="100"/>
      <c r="Q219" s="100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</row>
    <row r="220" spans="1:61" ht="18.75">
      <c r="A220" s="69"/>
      <c r="B220" s="69"/>
      <c r="C220" s="74"/>
      <c r="D220" s="74"/>
      <c r="E220" s="74"/>
      <c r="F220" s="101"/>
      <c r="G220" s="101"/>
      <c r="H220" s="101"/>
      <c r="I220" s="100"/>
      <c r="J220" s="100"/>
      <c r="K220" s="100"/>
      <c r="L220" s="100"/>
      <c r="M220" s="100"/>
      <c r="N220" s="100"/>
      <c r="O220" s="100"/>
      <c r="P220" s="100"/>
      <c r="Q220" s="100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</row>
    <row r="221" spans="1:61" ht="18.75">
      <c r="A221" s="69"/>
      <c r="B221" s="69"/>
      <c r="C221" s="74"/>
      <c r="D221" s="74"/>
      <c r="E221" s="74"/>
      <c r="F221" s="101"/>
      <c r="G221" s="101"/>
      <c r="H221" s="101"/>
      <c r="I221" s="100"/>
      <c r="J221" s="100"/>
      <c r="K221" s="100"/>
      <c r="L221" s="100"/>
      <c r="M221" s="100"/>
      <c r="N221" s="100"/>
      <c r="O221" s="100"/>
      <c r="P221" s="100"/>
      <c r="Q221" s="100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</row>
    <row r="222" spans="1:61" ht="18.75">
      <c r="A222" s="69"/>
      <c r="B222" s="69"/>
      <c r="C222" s="74"/>
      <c r="D222" s="74"/>
      <c r="E222" s="74"/>
      <c r="F222" s="101"/>
      <c r="G222" s="101"/>
      <c r="H222" s="101"/>
      <c r="I222" s="100"/>
      <c r="J222" s="100"/>
      <c r="K222" s="100"/>
      <c r="L222" s="100"/>
      <c r="M222" s="100"/>
      <c r="N222" s="100"/>
      <c r="O222" s="100"/>
      <c r="P222" s="100"/>
      <c r="Q222" s="100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</row>
    <row r="223" spans="1:61" ht="18.75">
      <c r="A223" s="69"/>
      <c r="B223" s="69"/>
      <c r="C223" s="74"/>
      <c r="D223" s="74"/>
      <c r="E223" s="74"/>
      <c r="F223" s="101"/>
      <c r="G223" s="101"/>
      <c r="H223" s="101"/>
      <c r="I223" s="100"/>
      <c r="J223" s="100"/>
      <c r="K223" s="100"/>
      <c r="L223" s="100"/>
      <c r="M223" s="100"/>
      <c r="N223" s="100"/>
      <c r="O223" s="100"/>
      <c r="P223" s="100"/>
      <c r="Q223" s="100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</row>
    <row r="224" spans="1:61" ht="18.75">
      <c r="A224" s="69"/>
      <c r="B224" s="69"/>
      <c r="C224" s="74"/>
      <c r="D224" s="74"/>
      <c r="E224" s="74"/>
      <c r="F224" s="101"/>
      <c r="G224" s="101"/>
      <c r="H224" s="101"/>
      <c r="I224" s="100"/>
      <c r="J224" s="100"/>
      <c r="K224" s="100"/>
      <c r="L224" s="100"/>
      <c r="M224" s="100"/>
      <c r="N224" s="100"/>
      <c r="O224" s="100"/>
      <c r="P224" s="100"/>
      <c r="Q224" s="100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</row>
    <row r="225" spans="1:61" ht="18.75">
      <c r="A225" s="69"/>
      <c r="B225" s="69"/>
      <c r="C225" s="74"/>
      <c r="D225" s="74"/>
      <c r="E225" s="74"/>
      <c r="F225" s="101"/>
      <c r="G225" s="101"/>
      <c r="H225" s="101"/>
      <c r="I225" s="100"/>
      <c r="J225" s="100"/>
      <c r="K225" s="100"/>
      <c r="L225" s="100"/>
      <c r="M225" s="100"/>
      <c r="N225" s="100"/>
      <c r="O225" s="100"/>
      <c r="P225" s="100"/>
      <c r="Q225" s="100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</row>
    <row r="226" spans="1:61" ht="18.75">
      <c r="A226" s="69"/>
      <c r="B226" s="69"/>
      <c r="C226" s="74"/>
      <c r="D226" s="74"/>
      <c r="E226" s="74"/>
      <c r="F226" s="101"/>
      <c r="G226" s="101"/>
      <c r="H226" s="101"/>
      <c r="I226" s="100"/>
      <c r="J226" s="100"/>
      <c r="K226" s="100"/>
      <c r="L226" s="100"/>
      <c r="M226" s="100"/>
      <c r="N226" s="100"/>
      <c r="O226" s="100"/>
      <c r="P226" s="100"/>
      <c r="Q226" s="100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</row>
    <row r="227" spans="1:61" ht="18.75">
      <c r="A227" s="69"/>
      <c r="B227" s="69"/>
      <c r="C227" s="74"/>
      <c r="D227" s="74"/>
      <c r="E227" s="74"/>
      <c r="F227" s="101"/>
      <c r="G227" s="101"/>
      <c r="H227" s="101"/>
      <c r="I227" s="100"/>
      <c r="J227" s="100"/>
      <c r="K227" s="100"/>
      <c r="L227" s="100"/>
      <c r="M227" s="100"/>
      <c r="N227" s="100"/>
      <c r="O227" s="100"/>
      <c r="P227" s="100"/>
      <c r="Q227" s="100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</row>
    <row r="228" spans="1:61" ht="18.75">
      <c r="A228" s="69"/>
      <c r="B228" s="69"/>
      <c r="C228" s="74"/>
      <c r="D228" s="74"/>
      <c r="E228" s="74"/>
      <c r="F228" s="101"/>
      <c r="G228" s="101"/>
      <c r="H228" s="101"/>
      <c r="I228" s="100"/>
      <c r="J228" s="100"/>
      <c r="K228" s="100"/>
      <c r="L228" s="100"/>
      <c r="M228" s="100"/>
      <c r="N228" s="100"/>
      <c r="O228" s="100"/>
      <c r="P228" s="100"/>
      <c r="Q228" s="100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</row>
    <row r="229" spans="1:61" ht="18.75">
      <c r="A229" s="69"/>
      <c r="B229" s="69"/>
      <c r="C229" s="74"/>
      <c r="D229" s="74"/>
      <c r="E229" s="74"/>
      <c r="F229" s="101"/>
      <c r="G229" s="101"/>
      <c r="H229" s="101"/>
      <c r="I229" s="100"/>
      <c r="J229" s="100"/>
      <c r="K229" s="100"/>
      <c r="L229" s="100"/>
      <c r="M229" s="100"/>
      <c r="N229" s="100"/>
      <c r="O229" s="100"/>
      <c r="P229" s="100"/>
      <c r="Q229" s="100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</row>
    <row r="230" spans="1:61" ht="18.75">
      <c r="A230" s="69"/>
      <c r="B230" s="69"/>
      <c r="C230" s="74"/>
      <c r="D230" s="74"/>
      <c r="E230" s="74"/>
      <c r="F230" s="101"/>
      <c r="G230" s="101"/>
      <c r="H230" s="101"/>
      <c r="I230" s="100"/>
      <c r="J230" s="100"/>
      <c r="K230" s="100"/>
      <c r="L230" s="100"/>
      <c r="M230" s="100"/>
      <c r="N230" s="100"/>
      <c r="O230" s="100"/>
      <c r="P230" s="100"/>
      <c r="Q230" s="100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</row>
    <row r="231" spans="1:61" ht="18.75">
      <c r="A231" s="69"/>
      <c r="B231" s="69"/>
      <c r="C231" s="74"/>
      <c r="D231" s="74"/>
      <c r="E231" s="74"/>
      <c r="F231" s="101"/>
      <c r="G231" s="101"/>
      <c r="H231" s="101"/>
      <c r="I231" s="100"/>
      <c r="J231" s="100"/>
      <c r="K231" s="100"/>
      <c r="L231" s="100"/>
      <c r="M231" s="100"/>
      <c r="N231" s="100"/>
      <c r="O231" s="100"/>
      <c r="P231" s="100"/>
      <c r="Q231" s="100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</row>
    <row r="232" spans="1:61" ht="18.75">
      <c r="A232" s="69"/>
      <c r="B232" s="69"/>
      <c r="C232" s="74"/>
      <c r="D232" s="74"/>
      <c r="E232" s="74"/>
      <c r="F232" s="101"/>
      <c r="G232" s="101"/>
      <c r="H232" s="101"/>
      <c r="I232" s="100"/>
      <c r="J232" s="100"/>
      <c r="K232" s="100"/>
      <c r="L232" s="100"/>
      <c r="M232" s="100"/>
      <c r="N232" s="100"/>
      <c r="O232" s="100"/>
      <c r="P232" s="100"/>
      <c r="Q232" s="100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</row>
    <row r="233" spans="1:61" ht="18.75">
      <c r="A233" s="69"/>
      <c r="B233" s="69"/>
      <c r="C233" s="74"/>
      <c r="D233" s="74"/>
      <c r="E233" s="74"/>
      <c r="F233" s="101"/>
      <c r="G233" s="101"/>
      <c r="H233" s="101"/>
      <c r="I233" s="100"/>
      <c r="J233" s="100"/>
      <c r="K233" s="100"/>
      <c r="L233" s="100"/>
      <c r="M233" s="100"/>
      <c r="N233" s="100"/>
      <c r="O233" s="100"/>
      <c r="P233" s="100"/>
      <c r="Q233" s="100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</row>
    <row r="234" spans="1:61" ht="18.75">
      <c r="A234" s="69"/>
      <c r="B234" s="69"/>
      <c r="C234" s="74"/>
      <c r="D234" s="74"/>
      <c r="E234" s="74"/>
      <c r="F234" s="101"/>
      <c r="G234" s="101"/>
      <c r="H234" s="101"/>
      <c r="I234" s="100"/>
      <c r="J234" s="100"/>
      <c r="K234" s="100"/>
      <c r="L234" s="100"/>
      <c r="M234" s="100"/>
      <c r="N234" s="100"/>
      <c r="O234" s="100"/>
      <c r="P234" s="100"/>
      <c r="Q234" s="100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</row>
    <row r="235" spans="1:61" ht="18.75">
      <c r="A235" s="69"/>
      <c r="B235" s="69"/>
      <c r="C235" s="74"/>
      <c r="D235" s="74"/>
      <c r="E235" s="74"/>
      <c r="F235" s="101"/>
      <c r="G235" s="101"/>
      <c r="H235" s="101"/>
      <c r="I235" s="100"/>
      <c r="J235" s="100"/>
      <c r="K235" s="100"/>
      <c r="L235" s="100"/>
      <c r="M235" s="100"/>
      <c r="N235" s="100"/>
      <c r="O235" s="100"/>
      <c r="P235" s="100"/>
      <c r="Q235" s="100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</row>
    <row r="236" spans="1:61" ht="18.75">
      <c r="A236" s="69"/>
      <c r="B236" s="69"/>
      <c r="C236" s="74"/>
      <c r="D236" s="74"/>
      <c r="E236" s="74"/>
      <c r="F236" s="101"/>
      <c r="G236" s="101"/>
      <c r="H236" s="101"/>
      <c r="I236" s="100"/>
      <c r="J236" s="100"/>
      <c r="K236" s="100"/>
      <c r="L236" s="100"/>
      <c r="M236" s="100"/>
      <c r="N236" s="100"/>
      <c r="O236" s="100"/>
      <c r="P236" s="100"/>
      <c r="Q236" s="100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</row>
    <row r="237" spans="1:61" ht="18.75">
      <c r="A237" s="69"/>
      <c r="B237" s="69"/>
      <c r="C237" s="74"/>
      <c r="D237" s="74"/>
      <c r="E237" s="74"/>
      <c r="F237" s="101"/>
      <c r="G237" s="101"/>
      <c r="H237" s="101"/>
      <c r="I237" s="100"/>
      <c r="J237" s="100"/>
      <c r="K237" s="100"/>
      <c r="L237" s="100"/>
      <c r="M237" s="100"/>
      <c r="N237" s="100"/>
      <c r="O237" s="100"/>
      <c r="P237" s="100"/>
      <c r="Q237" s="100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</row>
    <row r="238" spans="1:61" ht="18.75">
      <c r="A238" s="69"/>
      <c r="B238" s="69"/>
      <c r="C238" s="74"/>
      <c r="D238" s="74"/>
      <c r="E238" s="74"/>
      <c r="F238" s="101"/>
      <c r="G238" s="101"/>
      <c r="H238" s="101"/>
      <c r="I238" s="100"/>
      <c r="J238" s="100"/>
      <c r="K238" s="100"/>
      <c r="L238" s="100"/>
      <c r="M238" s="100"/>
      <c r="N238" s="100"/>
      <c r="O238" s="100"/>
      <c r="P238" s="100"/>
      <c r="Q238" s="100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</row>
    <row r="239" spans="1:61" ht="18.75">
      <c r="A239" s="69"/>
      <c r="B239" s="69"/>
      <c r="C239" s="74"/>
      <c r="D239" s="74"/>
      <c r="E239" s="74"/>
      <c r="F239" s="101"/>
      <c r="G239" s="101"/>
      <c r="H239" s="101"/>
      <c r="I239" s="100"/>
      <c r="J239" s="100"/>
      <c r="K239" s="100"/>
      <c r="L239" s="100"/>
      <c r="M239" s="100"/>
      <c r="N239" s="100"/>
      <c r="O239" s="100"/>
      <c r="P239" s="100"/>
      <c r="Q239" s="100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</row>
    <row r="240" spans="1:61" ht="18.75">
      <c r="A240" s="69"/>
      <c r="B240" s="69"/>
      <c r="C240" s="74"/>
      <c r="D240" s="74"/>
      <c r="E240" s="74"/>
      <c r="F240" s="101"/>
      <c r="G240" s="101"/>
      <c r="H240" s="101"/>
      <c r="I240" s="100"/>
      <c r="J240" s="100"/>
      <c r="K240" s="100"/>
      <c r="L240" s="100"/>
      <c r="M240" s="100"/>
      <c r="N240" s="100"/>
      <c r="O240" s="100"/>
      <c r="P240" s="100"/>
      <c r="Q240" s="100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</row>
    <row r="241" spans="1:61" ht="18.75">
      <c r="A241" s="69"/>
      <c r="B241" s="69"/>
      <c r="C241" s="74"/>
      <c r="D241" s="74"/>
      <c r="E241" s="74"/>
      <c r="F241" s="101"/>
      <c r="G241" s="101"/>
      <c r="H241" s="101"/>
      <c r="I241" s="100"/>
      <c r="J241" s="100"/>
      <c r="K241" s="100"/>
      <c r="L241" s="100"/>
      <c r="M241" s="100"/>
      <c r="N241" s="100"/>
      <c r="O241" s="100"/>
      <c r="P241" s="100"/>
      <c r="Q241" s="100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</row>
    <row r="242" spans="1:61" ht="18.75">
      <c r="A242" s="69"/>
      <c r="B242" s="69"/>
      <c r="C242" s="74"/>
      <c r="D242" s="74"/>
      <c r="E242" s="74"/>
      <c r="F242" s="101"/>
      <c r="G242" s="101"/>
      <c r="H242" s="101"/>
      <c r="I242" s="100"/>
      <c r="J242" s="100"/>
      <c r="K242" s="100"/>
      <c r="L242" s="100"/>
      <c r="M242" s="100"/>
      <c r="N242" s="100"/>
      <c r="O242" s="100"/>
      <c r="P242" s="100"/>
      <c r="Q242" s="100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</row>
    <row r="243" spans="1:61" ht="18.75">
      <c r="A243" s="69"/>
      <c r="B243" s="69"/>
      <c r="C243" s="74"/>
      <c r="D243" s="74"/>
      <c r="E243" s="74"/>
      <c r="F243" s="101"/>
      <c r="G243" s="101"/>
      <c r="H243" s="101"/>
      <c r="I243" s="100"/>
      <c r="J243" s="100"/>
      <c r="K243" s="100"/>
      <c r="L243" s="100"/>
      <c r="M243" s="100"/>
      <c r="N243" s="100"/>
      <c r="O243" s="100"/>
      <c r="P243" s="100"/>
      <c r="Q243" s="100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</row>
    <row r="244" spans="1:61" ht="18.75">
      <c r="A244" s="69"/>
      <c r="B244" s="69"/>
      <c r="C244" s="74"/>
      <c r="D244" s="74"/>
      <c r="E244" s="74"/>
      <c r="F244" s="101"/>
      <c r="G244" s="101"/>
      <c r="H244" s="101"/>
      <c r="I244" s="100"/>
      <c r="J244" s="100"/>
      <c r="K244" s="100"/>
      <c r="L244" s="100"/>
      <c r="M244" s="100"/>
      <c r="N244" s="100"/>
      <c r="O244" s="100"/>
      <c r="P244" s="100"/>
      <c r="Q244" s="100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</row>
    <row r="245" spans="1:61" ht="18.75">
      <c r="A245" s="69"/>
      <c r="B245" s="69"/>
      <c r="C245" s="74"/>
      <c r="D245" s="74"/>
      <c r="E245" s="74"/>
      <c r="F245" s="101"/>
      <c r="G245" s="101"/>
      <c r="H245" s="101"/>
      <c r="I245" s="100"/>
      <c r="J245" s="100"/>
      <c r="K245" s="100"/>
      <c r="L245" s="100"/>
      <c r="M245" s="100"/>
      <c r="N245" s="100"/>
      <c r="O245" s="100"/>
      <c r="P245" s="100"/>
      <c r="Q245" s="100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</row>
    <row r="246" spans="1:61" ht="18.75">
      <c r="A246" s="69"/>
      <c r="B246" s="69"/>
      <c r="C246" s="74"/>
      <c r="D246" s="74"/>
      <c r="E246" s="74"/>
      <c r="F246" s="101"/>
      <c r="G246" s="101"/>
      <c r="H246" s="101"/>
      <c r="I246" s="100"/>
      <c r="J246" s="100"/>
      <c r="K246" s="100"/>
      <c r="L246" s="100"/>
      <c r="M246" s="100"/>
      <c r="N246" s="100"/>
      <c r="O246" s="100"/>
      <c r="P246" s="100"/>
      <c r="Q246" s="100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</row>
    <row r="247" spans="1:61" ht="18.75">
      <c r="A247" s="69"/>
      <c r="B247" s="69"/>
      <c r="C247" s="74"/>
      <c r="D247" s="74"/>
      <c r="E247" s="74"/>
      <c r="F247" s="101"/>
      <c r="G247" s="101"/>
      <c r="H247" s="101"/>
      <c r="I247" s="100"/>
      <c r="J247" s="100"/>
      <c r="K247" s="100"/>
      <c r="L247" s="100"/>
      <c r="M247" s="100"/>
      <c r="N247" s="100"/>
      <c r="O247" s="100"/>
      <c r="P247" s="100"/>
      <c r="Q247" s="100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</row>
    <row r="248" spans="1:61" ht="18.75">
      <c r="A248" s="69"/>
      <c r="B248" s="69"/>
      <c r="C248" s="74"/>
      <c r="D248" s="74"/>
      <c r="E248" s="74"/>
      <c r="F248" s="101"/>
      <c r="G248" s="101"/>
      <c r="H248" s="101"/>
      <c r="I248" s="100"/>
      <c r="J248" s="100"/>
      <c r="K248" s="100"/>
      <c r="L248" s="100"/>
      <c r="M248" s="100"/>
      <c r="N248" s="100"/>
      <c r="O248" s="100"/>
      <c r="P248" s="100"/>
      <c r="Q248" s="100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</row>
    <row r="249" spans="1:61" ht="18.75">
      <c r="A249" s="69"/>
      <c r="B249" s="69"/>
      <c r="C249" s="74"/>
      <c r="D249" s="74"/>
      <c r="E249" s="74"/>
      <c r="F249" s="101"/>
      <c r="G249" s="101"/>
      <c r="H249" s="101"/>
      <c r="I249" s="100"/>
      <c r="J249" s="100"/>
      <c r="K249" s="100"/>
      <c r="L249" s="100"/>
      <c r="M249" s="100"/>
      <c r="N249" s="100"/>
      <c r="O249" s="100"/>
      <c r="P249" s="100"/>
      <c r="Q249" s="100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</row>
    <row r="250" spans="1:61" ht="18.75">
      <c r="A250" s="69"/>
      <c r="B250" s="69"/>
      <c r="C250" s="74"/>
      <c r="D250" s="74"/>
      <c r="E250" s="74"/>
      <c r="F250" s="101"/>
      <c r="G250" s="101"/>
      <c r="H250" s="101"/>
      <c r="I250" s="100"/>
      <c r="J250" s="100"/>
      <c r="K250" s="100"/>
      <c r="L250" s="100"/>
      <c r="M250" s="100"/>
      <c r="N250" s="100"/>
      <c r="O250" s="100"/>
      <c r="P250" s="100"/>
      <c r="Q250" s="100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</row>
    <row r="251" spans="1:61" ht="18.75">
      <c r="A251" s="69"/>
      <c r="B251" s="69"/>
      <c r="C251" s="74"/>
      <c r="D251" s="74"/>
      <c r="E251" s="74"/>
      <c r="F251" s="101"/>
      <c r="G251" s="101"/>
      <c r="H251" s="101"/>
      <c r="I251" s="100"/>
      <c r="J251" s="100"/>
      <c r="K251" s="100"/>
      <c r="L251" s="100"/>
      <c r="M251" s="100"/>
      <c r="N251" s="100"/>
      <c r="O251" s="100"/>
      <c r="P251" s="100"/>
      <c r="Q251" s="100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</row>
    <row r="252" spans="1:61" ht="18.75">
      <c r="A252" s="69"/>
      <c r="B252" s="69"/>
      <c r="C252" s="74"/>
      <c r="D252" s="74"/>
      <c r="E252" s="74"/>
      <c r="F252" s="101"/>
      <c r="G252" s="101"/>
      <c r="H252" s="101"/>
      <c r="I252" s="100"/>
      <c r="J252" s="100"/>
      <c r="K252" s="100"/>
      <c r="L252" s="100"/>
      <c r="M252" s="100"/>
      <c r="N252" s="100"/>
      <c r="O252" s="100"/>
      <c r="P252" s="100"/>
      <c r="Q252" s="100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</row>
    <row r="253" spans="1:61" ht="18.75">
      <c r="A253" s="69"/>
      <c r="B253" s="69"/>
      <c r="C253" s="74"/>
      <c r="D253" s="74"/>
      <c r="E253" s="74"/>
      <c r="F253" s="101"/>
      <c r="G253" s="101"/>
      <c r="H253" s="101"/>
      <c r="I253" s="100"/>
      <c r="J253" s="100"/>
      <c r="K253" s="100"/>
      <c r="L253" s="100"/>
      <c r="M253" s="100"/>
      <c r="N253" s="100"/>
      <c r="O253" s="100"/>
      <c r="P253" s="100"/>
      <c r="Q253" s="100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</row>
    <row r="254" spans="1:61" ht="18.75">
      <c r="A254" s="69"/>
      <c r="B254" s="69"/>
      <c r="C254" s="74"/>
      <c r="D254" s="74"/>
      <c r="E254" s="74"/>
      <c r="F254" s="101"/>
      <c r="G254" s="101"/>
      <c r="H254" s="101"/>
      <c r="I254" s="100"/>
      <c r="J254" s="100"/>
      <c r="K254" s="100"/>
      <c r="L254" s="100"/>
      <c r="M254" s="100"/>
      <c r="N254" s="100"/>
      <c r="O254" s="100"/>
      <c r="P254" s="100"/>
      <c r="Q254" s="100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</row>
    <row r="255" spans="1:61" ht="18.75">
      <c r="A255" s="69"/>
      <c r="B255" s="69"/>
      <c r="C255" s="74"/>
      <c r="D255" s="74"/>
      <c r="E255" s="74"/>
      <c r="F255" s="101"/>
      <c r="G255" s="101"/>
      <c r="H255" s="101"/>
      <c r="I255" s="100"/>
      <c r="J255" s="100"/>
      <c r="K255" s="100"/>
      <c r="L255" s="100"/>
      <c r="M255" s="100"/>
      <c r="N255" s="100"/>
      <c r="O255" s="100"/>
      <c r="P255" s="100"/>
      <c r="Q255" s="100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</row>
    <row r="256" spans="1:61" ht="18.75">
      <c r="A256" s="69"/>
      <c r="B256" s="69"/>
      <c r="C256" s="74"/>
      <c r="D256" s="74"/>
      <c r="E256" s="74"/>
      <c r="F256" s="101"/>
      <c r="G256" s="101"/>
      <c r="H256" s="101"/>
      <c r="I256" s="100"/>
      <c r="J256" s="100"/>
      <c r="K256" s="100"/>
      <c r="L256" s="100"/>
      <c r="M256" s="100"/>
      <c r="N256" s="100"/>
      <c r="O256" s="100"/>
      <c r="P256" s="100"/>
      <c r="Q256" s="100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</row>
    <row r="257" spans="1:61" ht="18.75">
      <c r="A257" s="69"/>
      <c r="B257" s="69"/>
      <c r="C257" s="74"/>
      <c r="D257" s="74"/>
      <c r="E257" s="74"/>
      <c r="F257" s="101"/>
      <c r="G257" s="101"/>
      <c r="H257" s="101"/>
      <c r="I257" s="100"/>
      <c r="J257" s="100"/>
      <c r="K257" s="100"/>
      <c r="L257" s="100"/>
      <c r="M257" s="100"/>
      <c r="N257" s="100"/>
      <c r="O257" s="100"/>
      <c r="P257" s="100"/>
      <c r="Q257" s="100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</row>
    <row r="258" spans="1:61" ht="18.75">
      <c r="A258" s="69"/>
      <c r="B258" s="69"/>
      <c r="C258" s="74"/>
      <c r="D258" s="74"/>
      <c r="E258" s="74"/>
      <c r="F258" s="101"/>
      <c r="G258" s="101"/>
      <c r="H258" s="101"/>
      <c r="I258" s="100"/>
      <c r="J258" s="100"/>
      <c r="K258" s="100"/>
      <c r="L258" s="100"/>
      <c r="M258" s="100"/>
      <c r="N258" s="100"/>
      <c r="O258" s="100"/>
      <c r="P258" s="100"/>
      <c r="Q258" s="100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</row>
    <row r="259" spans="1:61" ht="18.75">
      <c r="A259" s="69"/>
      <c r="B259" s="69"/>
      <c r="C259" s="74"/>
      <c r="D259" s="74"/>
      <c r="E259" s="74"/>
      <c r="F259" s="101"/>
      <c r="G259" s="101"/>
      <c r="H259" s="101"/>
      <c r="I259" s="100"/>
      <c r="J259" s="100"/>
      <c r="K259" s="100"/>
      <c r="L259" s="100"/>
      <c r="M259" s="100"/>
      <c r="N259" s="100"/>
      <c r="O259" s="100"/>
      <c r="P259" s="100"/>
      <c r="Q259" s="100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</row>
    <row r="260" spans="1:61" ht="18.75">
      <c r="A260" s="69"/>
      <c r="B260" s="69"/>
      <c r="C260" s="74"/>
      <c r="D260" s="74"/>
      <c r="E260" s="74"/>
      <c r="F260" s="101"/>
      <c r="G260" s="101"/>
      <c r="H260" s="101"/>
      <c r="I260" s="100"/>
      <c r="J260" s="100"/>
      <c r="K260" s="100"/>
      <c r="L260" s="100"/>
      <c r="M260" s="100"/>
      <c r="N260" s="100"/>
      <c r="O260" s="100"/>
      <c r="P260" s="100"/>
      <c r="Q260" s="100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</row>
    <row r="261" spans="1:61" ht="18.75">
      <c r="A261" s="69"/>
      <c r="B261" s="69"/>
      <c r="C261" s="74"/>
      <c r="D261" s="74"/>
      <c r="E261" s="74"/>
      <c r="F261" s="101"/>
      <c r="G261" s="101"/>
      <c r="H261" s="101"/>
      <c r="I261" s="100"/>
      <c r="J261" s="100"/>
      <c r="K261" s="100"/>
      <c r="L261" s="100"/>
      <c r="M261" s="100"/>
      <c r="N261" s="100"/>
      <c r="O261" s="100"/>
      <c r="P261" s="100"/>
      <c r="Q261" s="100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</row>
    <row r="262" spans="1:61" ht="18.75">
      <c r="A262" s="69"/>
      <c r="B262" s="69"/>
      <c r="C262" s="74"/>
      <c r="D262" s="74"/>
      <c r="E262" s="74"/>
      <c r="F262" s="101"/>
      <c r="G262" s="101"/>
      <c r="H262" s="101"/>
      <c r="I262" s="100"/>
      <c r="J262" s="100"/>
      <c r="K262" s="100"/>
      <c r="L262" s="100"/>
      <c r="M262" s="100"/>
      <c r="N262" s="100"/>
      <c r="O262" s="100"/>
      <c r="P262" s="100"/>
      <c r="Q262" s="100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</row>
    <row r="263" spans="1:61" ht="18.75">
      <c r="A263" s="69"/>
      <c r="B263" s="69"/>
      <c r="C263" s="74"/>
      <c r="D263" s="74"/>
      <c r="E263" s="74"/>
      <c r="F263" s="101"/>
      <c r="G263" s="101"/>
      <c r="H263" s="101"/>
      <c r="I263" s="100"/>
      <c r="J263" s="100"/>
      <c r="K263" s="100"/>
      <c r="L263" s="100"/>
      <c r="M263" s="100"/>
      <c r="N263" s="100"/>
      <c r="O263" s="100"/>
      <c r="P263" s="100"/>
      <c r="Q263" s="100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</row>
    <row r="264" spans="1:61" ht="18.75">
      <c r="A264" s="69"/>
      <c r="B264" s="69"/>
      <c r="C264" s="74"/>
      <c r="D264" s="74"/>
      <c r="E264" s="74"/>
      <c r="F264" s="101"/>
      <c r="G264" s="101"/>
      <c r="H264" s="101"/>
      <c r="I264" s="100"/>
      <c r="J264" s="100"/>
      <c r="K264" s="100"/>
      <c r="L264" s="100"/>
      <c r="M264" s="100"/>
      <c r="N264" s="100"/>
      <c r="O264" s="100"/>
      <c r="P264" s="100"/>
      <c r="Q264" s="100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</row>
    <row r="265" spans="1:61" ht="18.75">
      <c r="A265" s="69"/>
      <c r="B265" s="69"/>
      <c r="C265" s="74"/>
      <c r="D265" s="74"/>
      <c r="E265" s="74"/>
      <c r="F265" s="101"/>
      <c r="G265" s="101"/>
      <c r="H265" s="101"/>
      <c r="I265" s="100"/>
      <c r="J265" s="100"/>
      <c r="K265" s="100"/>
      <c r="L265" s="100"/>
      <c r="M265" s="100"/>
      <c r="N265" s="100"/>
      <c r="O265" s="100"/>
      <c r="P265" s="100"/>
      <c r="Q265" s="100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</row>
    <row r="266" spans="1:61" ht="18.75">
      <c r="A266" s="69"/>
      <c r="B266" s="69"/>
      <c r="C266" s="74"/>
      <c r="D266" s="74"/>
      <c r="E266" s="74"/>
      <c r="F266" s="101"/>
      <c r="G266" s="101"/>
      <c r="H266" s="101"/>
      <c r="I266" s="100"/>
      <c r="J266" s="100"/>
      <c r="K266" s="100"/>
      <c r="L266" s="100"/>
      <c r="M266" s="100"/>
      <c r="N266" s="100"/>
      <c r="O266" s="100"/>
      <c r="P266" s="100"/>
      <c r="Q266" s="100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</row>
    <row r="267" spans="1:61" ht="18.75">
      <c r="A267" s="69"/>
      <c r="B267" s="69"/>
      <c r="C267" s="74"/>
      <c r="D267" s="74"/>
      <c r="E267" s="74"/>
      <c r="F267" s="101"/>
      <c r="G267" s="101"/>
      <c r="H267" s="101"/>
      <c r="I267" s="100"/>
      <c r="J267" s="100"/>
      <c r="K267" s="100"/>
      <c r="L267" s="100"/>
      <c r="M267" s="100"/>
      <c r="N267" s="100"/>
      <c r="O267" s="100"/>
      <c r="P267" s="100"/>
      <c r="Q267" s="100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</row>
    <row r="268" spans="1:61" ht="18.75">
      <c r="A268" s="69"/>
      <c r="B268" s="69"/>
      <c r="C268" s="74"/>
      <c r="D268" s="74"/>
      <c r="E268" s="74"/>
      <c r="F268" s="101"/>
      <c r="G268" s="101"/>
      <c r="H268" s="101"/>
      <c r="I268" s="100"/>
      <c r="J268" s="100"/>
      <c r="K268" s="100"/>
      <c r="L268" s="100"/>
      <c r="M268" s="100"/>
      <c r="N268" s="100"/>
      <c r="O268" s="100"/>
      <c r="P268" s="100"/>
      <c r="Q268" s="100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</row>
    <row r="269" spans="1:61" ht="18.75">
      <c r="A269" s="69"/>
      <c r="B269" s="69"/>
      <c r="C269" s="74"/>
      <c r="D269" s="74"/>
      <c r="E269" s="74"/>
      <c r="F269" s="101"/>
      <c r="G269" s="101"/>
      <c r="H269" s="101"/>
      <c r="I269" s="100"/>
      <c r="J269" s="100"/>
      <c r="K269" s="100"/>
      <c r="L269" s="100"/>
      <c r="M269" s="100"/>
      <c r="N269" s="100"/>
      <c r="O269" s="100"/>
      <c r="P269" s="100"/>
      <c r="Q269" s="100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</row>
    <row r="270" spans="1:61" ht="18.75">
      <c r="A270" s="69"/>
      <c r="B270" s="69"/>
      <c r="C270" s="74"/>
      <c r="D270" s="74"/>
      <c r="E270" s="74"/>
      <c r="F270" s="101"/>
      <c r="G270" s="101"/>
      <c r="H270" s="101"/>
      <c r="I270" s="100"/>
      <c r="J270" s="100"/>
      <c r="K270" s="100"/>
      <c r="L270" s="100"/>
      <c r="M270" s="100"/>
      <c r="N270" s="100"/>
      <c r="O270" s="100"/>
      <c r="P270" s="100"/>
      <c r="Q270" s="100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</row>
    <row r="271" spans="1:61" ht="18.75">
      <c r="A271" s="69"/>
      <c r="B271" s="69"/>
      <c r="C271" s="74"/>
      <c r="D271" s="74"/>
      <c r="E271" s="74"/>
      <c r="F271" s="101"/>
      <c r="G271" s="101"/>
      <c r="H271" s="101"/>
      <c r="I271" s="100"/>
      <c r="J271" s="100"/>
      <c r="K271" s="100"/>
      <c r="L271" s="100"/>
      <c r="M271" s="100"/>
      <c r="N271" s="100"/>
      <c r="O271" s="100"/>
      <c r="P271" s="100"/>
      <c r="Q271" s="100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</row>
    <row r="272" spans="1:61" ht="18.75">
      <c r="A272" s="69"/>
      <c r="B272" s="69"/>
      <c r="C272" s="74"/>
      <c r="D272" s="74"/>
      <c r="E272" s="74"/>
      <c r="F272" s="101"/>
      <c r="G272" s="101"/>
      <c r="H272" s="101"/>
      <c r="I272" s="100"/>
      <c r="J272" s="100"/>
      <c r="K272" s="100"/>
      <c r="L272" s="100"/>
      <c r="M272" s="100"/>
      <c r="N272" s="100"/>
      <c r="O272" s="100"/>
      <c r="P272" s="100"/>
      <c r="Q272" s="100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</row>
    <row r="273" spans="1:61" ht="18.75">
      <c r="A273" s="69"/>
      <c r="B273" s="69"/>
      <c r="C273" s="74"/>
      <c r="D273" s="74"/>
      <c r="E273" s="74"/>
      <c r="F273" s="101"/>
      <c r="G273" s="101"/>
      <c r="H273" s="101"/>
      <c r="I273" s="100"/>
      <c r="J273" s="100"/>
      <c r="K273" s="100"/>
      <c r="L273" s="100"/>
      <c r="M273" s="100"/>
      <c r="N273" s="100"/>
      <c r="O273" s="100"/>
      <c r="P273" s="100"/>
      <c r="Q273" s="100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</row>
    <row r="274" spans="1:61" ht="18.75">
      <c r="A274" s="69"/>
      <c r="B274" s="69"/>
      <c r="C274" s="74"/>
      <c r="D274" s="74"/>
      <c r="E274" s="74"/>
      <c r="F274" s="101"/>
      <c r="G274" s="101"/>
      <c r="H274" s="101"/>
      <c r="I274" s="100"/>
      <c r="J274" s="100"/>
      <c r="K274" s="100"/>
      <c r="L274" s="100"/>
      <c r="M274" s="100"/>
      <c r="N274" s="100"/>
      <c r="O274" s="100"/>
      <c r="P274" s="100"/>
      <c r="Q274" s="100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</row>
    <row r="275" spans="1:61" ht="18.75">
      <c r="A275" s="69"/>
      <c r="B275" s="69"/>
      <c r="C275" s="74"/>
      <c r="D275" s="74"/>
      <c r="E275" s="74"/>
      <c r="F275" s="101"/>
      <c r="G275" s="101"/>
      <c r="H275" s="101"/>
      <c r="I275" s="100"/>
      <c r="J275" s="100"/>
      <c r="K275" s="100"/>
      <c r="L275" s="100"/>
      <c r="M275" s="100"/>
      <c r="N275" s="100"/>
      <c r="O275" s="100"/>
      <c r="P275" s="100"/>
      <c r="Q275" s="100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</row>
    <row r="276" spans="1:61" ht="18.75">
      <c r="A276" s="69"/>
      <c r="B276" s="69"/>
      <c r="C276" s="74"/>
      <c r="D276" s="74"/>
      <c r="E276" s="74"/>
      <c r="F276" s="101"/>
      <c r="G276" s="101"/>
      <c r="H276" s="101"/>
      <c r="I276" s="100"/>
      <c r="J276" s="100"/>
      <c r="K276" s="100"/>
      <c r="L276" s="100"/>
      <c r="M276" s="100"/>
      <c r="N276" s="100"/>
      <c r="O276" s="100"/>
      <c r="P276" s="100"/>
      <c r="Q276" s="100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</row>
    <row r="277" spans="1:61" ht="18.75">
      <c r="A277" s="69"/>
      <c r="B277" s="69"/>
      <c r="C277" s="74"/>
      <c r="D277" s="74"/>
      <c r="E277" s="74"/>
      <c r="F277" s="101"/>
      <c r="G277" s="101"/>
      <c r="H277" s="101"/>
      <c r="I277" s="100"/>
      <c r="J277" s="100"/>
      <c r="K277" s="100"/>
      <c r="L277" s="100"/>
      <c r="M277" s="100"/>
      <c r="N277" s="100"/>
      <c r="O277" s="100"/>
      <c r="P277" s="100"/>
      <c r="Q277" s="100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</row>
    <row r="278" spans="1:61" ht="18.75">
      <c r="A278" s="69"/>
      <c r="B278" s="69"/>
      <c r="C278" s="74"/>
      <c r="D278" s="74"/>
      <c r="E278" s="74"/>
      <c r="F278" s="101"/>
      <c r="G278" s="101"/>
      <c r="H278" s="101"/>
      <c r="I278" s="100"/>
      <c r="J278" s="100"/>
      <c r="K278" s="100"/>
      <c r="L278" s="100"/>
      <c r="M278" s="100"/>
      <c r="N278" s="100"/>
      <c r="O278" s="100"/>
      <c r="P278" s="100"/>
      <c r="Q278" s="100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</row>
    <row r="279" spans="1:61" ht="18.75">
      <c r="A279" s="69"/>
      <c r="B279" s="69"/>
      <c r="C279" s="74"/>
      <c r="D279" s="74"/>
      <c r="E279" s="74"/>
      <c r="F279" s="101"/>
      <c r="G279" s="101"/>
      <c r="H279" s="101"/>
      <c r="I279" s="100"/>
      <c r="J279" s="100"/>
      <c r="K279" s="100"/>
      <c r="L279" s="100"/>
      <c r="M279" s="100"/>
      <c r="N279" s="100"/>
      <c r="O279" s="100"/>
      <c r="P279" s="100"/>
      <c r="Q279" s="100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</row>
    <row r="280" spans="1:61" ht="18.75">
      <c r="A280" s="69"/>
      <c r="B280" s="69"/>
      <c r="C280" s="74"/>
      <c r="D280" s="74"/>
      <c r="E280" s="74"/>
      <c r="F280" s="101"/>
      <c r="G280" s="101"/>
      <c r="H280" s="101"/>
      <c r="I280" s="100"/>
      <c r="J280" s="100"/>
      <c r="K280" s="100"/>
      <c r="L280" s="100"/>
      <c r="M280" s="100"/>
      <c r="N280" s="100"/>
      <c r="O280" s="100"/>
      <c r="P280" s="100"/>
      <c r="Q280" s="100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</row>
    <row r="281" spans="1:61" ht="18.75">
      <c r="A281" s="69"/>
      <c r="B281" s="69"/>
      <c r="C281" s="74"/>
      <c r="D281" s="74"/>
      <c r="E281" s="74"/>
      <c r="F281" s="101"/>
      <c r="G281" s="101"/>
      <c r="H281" s="101"/>
      <c r="I281" s="100"/>
      <c r="J281" s="100"/>
      <c r="K281" s="100"/>
      <c r="L281" s="100"/>
      <c r="M281" s="100"/>
      <c r="N281" s="100"/>
      <c r="O281" s="100"/>
      <c r="P281" s="100"/>
      <c r="Q281" s="100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</row>
    <row r="282" spans="1:61" ht="18.75">
      <c r="A282" s="69"/>
      <c r="B282" s="69"/>
      <c r="C282" s="74"/>
      <c r="D282" s="74"/>
      <c r="E282" s="74"/>
      <c r="F282" s="101"/>
      <c r="G282" s="101"/>
      <c r="H282" s="101"/>
      <c r="I282" s="100"/>
      <c r="J282" s="100"/>
      <c r="K282" s="100"/>
      <c r="L282" s="100"/>
      <c r="M282" s="100"/>
      <c r="N282" s="100"/>
      <c r="O282" s="100"/>
      <c r="P282" s="100"/>
      <c r="Q282" s="100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</row>
    <row r="283" spans="1:61" ht="18.75">
      <c r="A283" s="69"/>
      <c r="B283" s="69"/>
      <c r="C283" s="74"/>
      <c r="D283" s="74"/>
      <c r="E283" s="74"/>
      <c r="F283" s="101"/>
      <c r="G283" s="101"/>
      <c r="H283" s="101"/>
      <c r="I283" s="100"/>
      <c r="J283" s="100"/>
      <c r="K283" s="100"/>
      <c r="L283" s="100"/>
      <c r="M283" s="100"/>
      <c r="N283" s="100"/>
      <c r="O283" s="100"/>
      <c r="P283" s="100"/>
      <c r="Q283" s="100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</row>
    <row r="284" spans="1:61" ht="18.75">
      <c r="A284" s="69"/>
      <c r="B284" s="69"/>
      <c r="C284" s="74"/>
      <c r="D284" s="74"/>
      <c r="E284" s="74"/>
      <c r="F284" s="101"/>
      <c r="G284" s="101"/>
      <c r="H284" s="101"/>
      <c r="I284" s="100"/>
      <c r="J284" s="100"/>
      <c r="K284" s="100"/>
      <c r="L284" s="100"/>
      <c r="M284" s="100"/>
      <c r="N284" s="100"/>
      <c r="O284" s="100"/>
      <c r="P284" s="100"/>
      <c r="Q284" s="100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</row>
    <row r="285" spans="1:61" ht="18.75">
      <c r="A285" s="69"/>
      <c r="B285" s="69"/>
      <c r="C285" s="74"/>
      <c r="D285" s="74"/>
      <c r="E285" s="74"/>
      <c r="F285" s="101"/>
      <c r="G285" s="101"/>
      <c r="H285" s="101"/>
      <c r="I285" s="100"/>
      <c r="J285" s="100"/>
      <c r="K285" s="100"/>
      <c r="L285" s="100"/>
      <c r="M285" s="100"/>
      <c r="N285" s="100"/>
      <c r="O285" s="100"/>
      <c r="P285" s="100"/>
      <c r="Q285" s="100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</row>
    <row r="286" spans="1:61" ht="18.75">
      <c r="A286" s="69"/>
      <c r="B286" s="69"/>
      <c r="C286" s="74"/>
      <c r="D286" s="74"/>
      <c r="E286" s="74"/>
      <c r="F286" s="101"/>
      <c r="G286" s="101"/>
      <c r="H286" s="101"/>
      <c r="I286" s="100"/>
      <c r="J286" s="100"/>
      <c r="K286" s="100"/>
      <c r="L286" s="100"/>
      <c r="M286" s="100"/>
      <c r="N286" s="100"/>
      <c r="O286" s="100"/>
      <c r="P286" s="100"/>
      <c r="Q286" s="100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</row>
    <row r="287" spans="1:61" ht="18.75">
      <c r="A287" s="69"/>
      <c r="B287" s="69"/>
      <c r="C287" s="74"/>
      <c r="D287" s="74"/>
      <c r="E287" s="74"/>
      <c r="F287" s="101"/>
      <c r="G287" s="101"/>
      <c r="H287" s="101"/>
      <c r="I287" s="100"/>
      <c r="J287" s="100"/>
      <c r="K287" s="100"/>
      <c r="L287" s="100"/>
      <c r="M287" s="100"/>
      <c r="N287" s="100"/>
      <c r="O287" s="100"/>
      <c r="P287" s="100"/>
      <c r="Q287" s="100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</row>
    <row r="288" spans="1:61" ht="18.75">
      <c r="A288" s="69"/>
      <c r="B288" s="69"/>
      <c r="C288" s="74"/>
      <c r="D288" s="74"/>
      <c r="E288" s="74"/>
      <c r="F288" s="101"/>
      <c r="G288" s="101"/>
      <c r="H288" s="101"/>
      <c r="I288" s="100"/>
      <c r="J288" s="100"/>
      <c r="K288" s="100"/>
      <c r="L288" s="100"/>
      <c r="M288" s="100"/>
      <c r="N288" s="100"/>
      <c r="O288" s="100"/>
      <c r="P288" s="100"/>
      <c r="Q288" s="100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</row>
    <row r="289" spans="1:61" ht="18.75">
      <c r="A289" s="69"/>
      <c r="B289" s="69"/>
      <c r="C289" s="74"/>
      <c r="D289" s="74"/>
      <c r="E289" s="74"/>
      <c r="F289" s="101"/>
      <c r="G289" s="101"/>
      <c r="H289" s="101"/>
      <c r="I289" s="100"/>
      <c r="J289" s="100"/>
      <c r="K289" s="100"/>
      <c r="L289" s="100"/>
      <c r="M289" s="100"/>
      <c r="N289" s="100"/>
      <c r="O289" s="100"/>
      <c r="P289" s="100"/>
      <c r="Q289" s="100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</row>
    <row r="290" spans="1:61" ht="18.75">
      <c r="A290" s="69"/>
      <c r="B290" s="69"/>
      <c r="C290" s="74"/>
      <c r="D290" s="74"/>
      <c r="E290" s="74"/>
      <c r="F290" s="101"/>
      <c r="G290" s="101"/>
      <c r="H290" s="101"/>
      <c r="I290" s="100"/>
      <c r="J290" s="100"/>
      <c r="K290" s="100"/>
      <c r="L290" s="100"/>
      <c r="M290" s="100"/>
      <c r="N290" s="100"/>
      <c r="O290" s="100"/>
      <c r="P290" s="100"/>
      <c r="Q290" s="100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</row>
    <row r="291" spans="1:61" ht="18.75">
      <c r="A291" s="69"/>
      <c r="B291" s="69"/>
      <c r="C291" s="74"/>
      <c r="D291" s="74"/>
      <c r="E291" s="74"/>
      <c r="F291" s="101"/>
      <c r="G291" s="101"/>
      <c r="H291" s="101"/>
      <c r="I291" s="100"/>
      <c r="J291" s="100"/>
      <c r="K291" s="100"/>
      <c r="L291" s="100"/>
      <c r="M291" s="100"/>
      <c r="N291" s="100"/>
      <c r="O291" s="100"/>
      <c r="P291" s="100"/>
      <c r="Q291" s="100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</row>
    <row r="292" spans="1:61" ht="18.75">
      <c r="A292" s="69"/>
      <c r="B292" s="69"/>
      <c r="C292" s="74"/>
      <c r="D292" s="74"/>
      <c r="E292" s="74"/>
      <c r="F292" s="101"/>
      <c r="G292" s="101"/>
      <c r="H292" s="101"/>
      <c r="I292" s="100"/>
      <c r="J292" s="100"/>
      <c r="K292" s="100"/>
      <c r="L292" s="100"/>
      <c r="M292" s="100"/>
      <c r="N292" s="100"/>
      <c r="O292" s="100"/>
      <c r="P292" s="100"/>
      <c r="Q292" s="100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</row>
    <row r="293" spans="1:61" ht="18.75">
      <c r="A293" s="69"/>
      <c r="B293" s="69"/>
      <c r="C293" s="74"/>
      <c r="D293" s="74"/>
      <c r="E293" s="74"/>
      <c r="F293" s="101"/>
      <c r="G293" s="101"/>
      <c r="H293" s="101"/>
      <c r="I293" s="100"/>
      <c r="J293" s="100"/>
      <c r="K293" s="100"/>
      <c r="L293" s="100"/>
      <c r="M293" s="100"/>
      <c r="N293" s="100"/>
      <c r="O293" s="100"/>
      <c r="P293" s="100"/>
      <c r="Q293" s="100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</row>
    <row r="294" spans="1:61" ht="18.75">
      <c r="A294" s="69"/>
      <c r="B294" s="69"/>
      <c r="C294" s="74"/>
      <c r="D294" s="74"/>
      <c r="E294" s="74"/>
      <c r="F294" s="101"/>
      <c r="G294" s="101"/>
      <c r="H294" s="101"/>
      <c r="I294" s="100"/>
      <c r="J294" s="100"/>
      <c r="K294" s="100"/>
      <c r="L294" s="100"/>
      <c r="M294" s="100"/>
      <c r="N294" s="100"/>
      <c r="O294" s="100"/>
      <c r="P294" s="100"/>
      <c r="Q294" s="100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</row>
    <row r="295" spans="1:61" ht="18.75">
      <c r="A295" s="69"/>
      <c r="B295" s="69"/>
      <c r="C295" s="74"/>
      <c r="D295" s="74"/>
      <c r="E295" s="74"/>
      <c r="F295" s="101"/>
      <c r="G295" s="101"/>
      <c r="H295" s="101"/>
      <c r="I295" s="100"/>
      <c r="J295" s="100"/>
      <c r="K295" s="100"/>
      <c r="L295" s="100"/>
      <c r="M295" s="100"/>
      <c r="N295" s="100"/>
      <c r="O295" s="100"/>
      <c r="P295" s="100"/>
      <c r="Q295" s="100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</row>
    <row r="296" spans="1:61" ht="18.75">
      <c r="A296" s="69"/>
      <c r="B296" s="69"/>
      <c r="C296" s="74"/>
      <c r="D296" s="74"/>
      <c r="E296" s="74"/>
      <c r="F296" s="101"/>
      <c r="G296" s="101"/>
      <c r="H296" s="101"/>
      <c r="I296" s="100"/>
      <c r="J296" s="100"/>
      <c r="K296" s="100"/>
      <c r="L296" s="100"/>
      <c r="M296" s="100"/>
      <c r="N296" s="100"/>
      <c r="O296" s="100"/>
      <c r="P296" s="100"/>
      <c r="Q296" s="100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</row>
    <row r="297" spans="1:61" ht="18.75">
      <c r="A297" s="69"/>
      <c r="B297" s="69"/>
      <c r="C297" s="74"/>
      <c r="D297" s="74"/>
      <c r="E297" s="74"/>
      <c r="F297" s="101"/>
      <c r="G297" s="101"/>
      <c r="H297" s="101"/>
      <c r="I297" s="100"/>
      <c r="J297" s="100"/>
      <c r="K297" s="100"/>
      <c r="L297" s="100"/>
      <c r="M297" s="100"/>
      <c r="N297" s="100"/>
      <c r="O297" s="100"/>
      <c r="P297" s="100"/>
      <c r="Q297" s="100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</row>
    <row r="298" spans="1:61" ht="18.75">
      <c r="A298" s="69"/>
      <c r="B298" s="69"/>
      <c r="C298" s="74"/>
      <c r="D298" s="74"/>
      <c r="E298" s="74"/>
      <c r="F298" s="101"/>
      <c r="G298" s="101"/>
      <c r="H298" s="101"/>
      <c r="I298" s="100"/>
      <c r="J298" s="100"/>
      <c r="K298" s="100"/>
      <c r="L298" s="100"/>
      <c r="M298" s="100"/>
      <c r="N298" s="100"/>
      <c r="O298" s="100"/>
      <c r="P298" s="100"/>
      <c r="Q298" s="100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</row>
    <row r="299" spans="1:61" ht="18.75">
      <c r="A299" s="69"/>
      <c r="B299" s="69"/>
      <c r="C299" s="74"/>
      <c r="D299" s="74"/>
      <c r="E299" s="74"/>
      <c r="F299" s="101"/>
      <c r="G299" s="101"/>
      <c r="H299" s="101"/>
      <c r="I299" s="100"/>
      <c r="J299" s="100"/>
      <c r="K299" s="100"/>
      <c r="L299" s="100"/>
      <c r="M299" s="100"/>
      <c r="N299" s="100"/>
      <c r="O299" s="100"/>
      <c r="P299" s="100"/>
      <c r="Q299" s="100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</row>
    <row r="300" spans="1:61" ht="18.75">
      <c r="A300" s="69"/>
      <c r="B300" s="69"/>
      <c r="C300" s="74"/>
      <c r="D300" s="74"/>
      <c r="E300" s="74"/>
      <c r="F300" s="101"/>
      <c r="G300" s="101"/>
      <c r="H300" s="101"/>
      <c r="I300" s="100"/>
      <c r="J300" s="100"/>
      <c r="K300" s="100"/>
      <c r="L300" s="100"/>
      <c r="M300" s="100"/>
      <c r="N300" s="100"/>
      <c r="O300" s="100"/>
      <c r="P300" s="100"/>
      <c r="Q300" s="100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</row>
    <row r="301" spans="1:61" ht="18.75">
      <c r="A301" s="69"/>
      <c r="B301" s="69"/>
      <c r="C301" s="74"/>
      <c r="D301" s="74"/>
      <c r="E301" s="74"/>
      <c r="F301" s="101"/>
      <c r="G301" s="101"/>
      <c r="H301" s="101"/>
      <c r="I301" s="100"/>
      <c r="J301" s="100"/>
      <c r="K301" s="100"/>
      <c r="L301" s="100"/>
      <c r="M301" s="100"/>
      <c r="N301" s="100"/>
      <c r="O301" s="100"/>
      <c r="P301" s="100"/>
      <c r="Q301" s="100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</row>
    <row r="302" spans="1:61" ht="18.75">
      <c r="A302" s="69"/>
      <c r="B302" s="69"/>
      <c r="C302" s="74"/>
      <c r="D302" s="74"/>
      <c r="E302" s="74"/>
      <c r="F302" s="101"/>
      <c r="G302" s="101"/>
      <c r="H302" s="101"/>
      <c r="I302" s="100"/>
      <c r="J302" s="100"/>
      <c r="K302" s="100"/>
      <c r="L302" s="100"/>
      <c r="M302" s="100"/>
      <c r="N302" s="100"/>
      <c r="O302" s="100"/>
      <c r="P302" s="100"/>
      <c r="Q302" s="100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</row>
    <row r="303" spans="1:61" ht="18.75">
      <c r="A303" s="69"/>
      <c r="B303" s="69"/>
      <c r="C303" s="74"/>
      <c r="D303" s="74"/>
      <c r="E303" s="74"/>
      <c r="F303" s="101"/>
      <c r="G303" s="101"/>
      <c r="H303" s="101"/>
      <c r="I303" s="100"/>
      <c r="J303" s="100"/>
      <c r="K303" s="100"/>
      <c r="L303" s="100"/>
      <c r="M303" s="100"/>
      <c r="N303" s="100"/>
      <c r="O303" s="100"/>
      <c r="P303" s="100"/>
      <c r="Q303" s="100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</row>
    <row r="304" spans="1:61" ht="18.75">
      <c r="A304" s="69"/>
      <c r="B304" s="69"/>
      <c r="C304" s="74"/>
      <c r="D304" s="74"/>
      <c r="E304" s="74"/>
      <c r="F304" s="101"/>
      <c r="G304" s="101"/>
      <c r="H304" s="101"/>
      <c r="I304" s="100"/>
      <c r="J304" s="100"/>
      <c r="K304" s="100"/>
      <c r="L304" s="100"/>
      <c r="M304" s="100"/>
      <c r="N304" s="100"/>
      <c r="O304" s="100"/>
      <c r="P304" s="100"/>
      <c r="Q304" s="100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</row>
    <row r="305" spans="1:61" ht="18.75">
      <c r="A305" s="69"/>
      <c r="B305" s="69"/>
      <c r="C305" s="74"/>
      <c r="D305" s="74"/>
      <c r="E305" s="74"/>
      <c r="F305" s="101"/>
      <c r="G305" s="101"/>
      <c r="H305" s="101"/>
      <c r="I305" s="100"/>
      <c r="J305" s="100"/>
      <c r="K305" s="100"/>
      <c r="L305" s="100"/>
      <c r="M305" s="100"/>
      <c r="N305" s="100"/>
      <c r="O305" s="100"/>
      <c r="P305" s="100"/>
      <c r="Q305" s="100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</row>
    <row r="306" spans="1:61" ht="18.75">
      <c r="A306" s="69"/>
      <c r="B306" s="69"/>
      <c r="C306" s="74"/>
      <c r="D306" s="74"/>
      <c r="E306" s="74"/>
      <c r="F306" s="101"/>
      <c r="G306" s="101"/>
      <c r="H306" s="101"/>
      <c r="I306" s="100"/>
      <c r="J306" s="100"/>
      <c r="K306" s="100"/>
      <c r="L306" s="100"/>
      <c r="M306" s="100"/>
      <c r="N306" s="100"/>
      <c r="O306" s="100"/>
      <c r="P306" s="100"/>
      <c r="Q306" s="100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</row>
    <row r="307" spans="1:61" ht="18.75">
      <c r="A307" s="69"/>
      <c r="B307" s="69"/>
      <c r="C307" s="74"/>
      <c r="D307" s="74"/>
      <c r="E307" s="74"/>
      <c r="F307" s="101"/>
      <c r="G307" s="101"/>
      <c r="H307" s="101"/>
      <c r="I307" s="100"/>
      <c r="J307" s="100"/>
      <c r="K307" s="100"/>
      <c r="L307" s="100"/>
      <c r="M307" s="100"/>
      <c r="N307" s="100"/>
      <c r="O307" s="100"/>
      <c r="P307" s="100"/>
      <c r="Q307" s="100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</row>
    <row r="308" spans="1:61" ht="18.75">
      <c r="A308" s="69"/>
      <c r="B308" s="69"/>
      <c r="C308" s="74"/>
      <c r="D308" s="74"/>
      <c r="E308" s="74"/>
      <c r="F308" s="101"/>
      <c r="G308" s="101"/>
      <c r="H308" s="101"/>
      <c r="I308" s="100"/>
      <c r="J308" s="100"/>
      <c r="K308" s="100"/>
      <c r="L308" s="100"/>
      <c r="M308" s="100"/>
      <c r="N308" s="100"/>
      <c r="O308" s="100"/>
      <c r="P308" s="100"/>
      <c r="Q308" s="100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</row>
    <row r="309" spans="1:61" ht="18.75">
      <c r="A309" s="69"/>
      <c r="B309" s="69"/>
      <c r="C309" s="74"/>
      <c r="D309" s="74"/>
      <c r="E309" s="74"/>
      <c r="F309" s="101"/>
      <c r="G309" s="101"/>
      <c r="H309" s="101"/>
      <c r="I309" s="100"/>
      <c r="J309" s="100"/>
      <c r="K309" s="100"/>
      <c r="L309" s="100"/>
      <c r="M309" s="100"/>
      <c r="N309" s="100"/>
      <c r="O309" s="100"/>
      <c r="P309" s="100"/>
      <c r="Q309" s="100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</row>
    <row r="310" spans="1:61" ht="18.75">
      <c r="A310" s="69"/>
      <c r="B310" s="69"/>
      <c r="C310" s="74"/>
      <c r="D310" s="74"/>
      <c r="E310" s="74"/>
      <c r="F310" s="101"/>
      <c r="G310" s="101"/>
      <c r="H310" s="101"/>
      <c r="I310" s="100"/>
      <c r="J310" s="100"/>
      <c r="K310" s="100"/>
      <c r="L310" s="100"/>
      <c r="M310" s="100"/>
      <c r="N310" s="100"/>
      <c r="O310" s="100"/>
      <c r="P310" s="100"/>
      <c r="Q310" s="100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</row>
    <row r="311" spans="1:61" ht="18.75">
      <c r="A311" s="69"/>
      <c r="B311" s="69"/>
      <c r="C311" s="74"/>
      <c r="D311" s="74"/>
      <c r="E311" s="74"/>
      <c r="F311" s="101"/>
      <c r="G311" s="101"/>
      <c r="H311" s="101"/>
      <c r="I311" s="100"/>
      <c r="J311" s="100"/>
      <c r="K311" s="100"/>
      <c r="L311" s="100"/>
      <c r="M311" s="100"/>
      <c r="N311" s="100"/>
      <c r="O311" s="100"/>
      <c r="P311" s="100"/>
      <c r="Q311" s="100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</row>
    <row r="312" spans="1:61" ht="18.75">
      <c r="A312" s="69"/>
      <c r="B312" s="69"/>
      <c r="C312" s="74"/>
      <c r="D312" s="74"/>
      <c r="E312" s="74"/>
      <c r="F312" s="101"/>
      <c r="G312" s="101"/>
      <c r="H312" s="101"/>
      <c r="I312" s="100"/>
      <c r="J312" s="100"/>
      <c r="K312" s="100"/>
      <c r="L312" s="100"/>
      <c r="M312" s="100"/>
      <c r="N312" s="100"/>
      <c r="O312" s="100"/>
      <c r="P312" s="100"/>
      <c r="Q312" s="100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</row>
    <row r="313" spans="1:61" ht="18.75">
      <c r="A313" s="69"/>
      <c r="B313" s="69"/>
      <c r="C313" s="74"/>
      <c r="D313" s="74"/>
      <c r="E313" s="74"/>
      <c r="F313" s="101"/>
      <c r="G313" s="101"/>
      <c r="H313" s="101"/>
      <c r="I313" s="100"/>
      <c r="J313" s="100"/>
      <c r="K313" s="100"/>
      <c r="L313" s="100"/>
      <c r="M313" s="100"/>
      <c r="N313" s="100"/>
      <c r="O313" s="100"/>
      <c r="P313" s="100"/>
      <c r="Q313" s="100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</row>
    <row r="314" spans="1:61" ht="18.75">
      <c r="A314" s="69"/>
      <c r="B314" s="69"/>
      <c r="C314" s="74"/>
      <c r="D314" s="74"/>
      <c r="E314" s="74"/>
      <c r="F314" s="101"/>
      <c r="G314" s="101"/>
      <c r="H314" s="101"/>
      <c r="I314" s="100"/>
      <c r="J314" s="100"/>
      <c r="K314" s="100"/>
      <c r="L314" s="100"/>
      <c r="M314" s="100"/>
      <c r="N314" s="100"/>
      <c r="O314" s="100"/>
      <c r="P314" s="100"/>
      <c r="Q314" s="100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</row>
    <row r="315" spans="1:61" ht="18.75">
      <c r="A315" s="69"/>
      <c r="B315" s="69"/>
      <c r="C315" s="74"/>
      <c r="D315" s="74"/>
      <c r="E315" s="74"/>
      <c r="F315" s="101"/>
      <c r="G315" s="101"/>
      <c r="H315" s="101"/>
      <c r="I315" s="100"/>
      <c r="J315" s="100"/>
      <c r="K315" s="100"/>
      <c r="L315" s="100"/>
      <c r="M315" s="100"/>
      <c r="N315" s="100"/>
      <c r="O315" s="100"/>
      <c r="P315" s="100"/>
      <c r="Q315" s="100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</row>
    <row r="316" spans="1:61" ht="18.75">
      <c r="A316" s="69"/>
      <c r="B316" s="69"/>
      <c r="C316" s="74"/>
      <c r="D316" s="74"/>
      <c r="E316" s="74"/>
      <c r="F316" s="101"/>
      <c r="G316" s="101"/>
      <c r="H316" s="101"/>
      <c r="I316" s="100"/>
      <c r="J316" s="100"/>
      <c r="K316" s="100"/>
      <c r="L316" s="100"/>
      <c r="M316" s="100"/>
      <c r="N316" s="100"/>
      <c r="O316" s="100"/>
      <c r="P316" s="100"/>
      <c r="Q316" s="100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</row>
    <row r="317" spans="1:61" ht="18.75">
      <c r="A317" s="69"/>
      <c r="B317" s="69"/>
      <c r="C317" s="74"/>
      <c r="D317" s="74"/>
      <c r="E317" s="74"/>
      <c r="F317" s="101"/>
      <c r="G317" s="101"/>
      <c r="H317" s="101"/>
      <c r="I317" s="100"/>
      <c r="J317" s="100"/>
      <c r="K317" s="100"/>
      <c r="L317" s="100"/>
      <c r="M317" s="100"/>
      <c r="N317" s="100"/>
      <c r="O317" s="100"/>
      <c r="P317" s="100"/>
      <c r="Q317" s="100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</row>
    <row r="318" spans="1:61" ht="18.75">
      <c r="A318" s="69"/>
      <c r="B318" s="69"/>
      <c r="C318" s="74"/>
      <c r="D318" s="74"/>
      <c r="E318" s="74"/>
      <c r="F318" s="101"/>
      <c r="G318" s="101"/>
      <c r="H318" s="101"/>
      <c r="I318" s="100"/>
      <c r="J318" s="100"/>
      <c r="K318" s="100"/>
      <c r="L318" s="100"/>
      <c r="M318" s="100"/>
      <c r="N318" s="100"/>
      <c r="O318" s="100"/>
      <c r="P318" s="100"/>
      <c r="Q318" s="100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</row>
    <row r="319" spans="1:61" ht="18.75">
      <c r="A319" s="69"/>
      <c r="B319" s="69"/>
      <c r="C319" s="74"/>
      <c r="D319" s="74"/>
      <c r="E319" s="74"/>
      <c r="F319" s="101"/>
      <c r="G319" s="101"/>
      <c r="H319" s="101"/>
      <c r="I319" s="100"/>
      <c r="J319" s="100"/>
      <c r="K319" s="100"/>
      <c r="L319" s="100"/>
      <c r="M319" s="100"/>
      <c r="N319" s="100"/>
      <c r="O319" s="100"/>
      <c r="P319" s="100"/>
      <c r="Q319" s="100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</row>
    <row r="320" spans="1:61" ht="18.75">
      <c r="A320" s="69"/>
      <c r="B320" s="69"/>
      <c r="C320" s="74"/>
      <c r="D320" s="74"/>
      <c r="E320" s="74"/>
      <c r="F320" s="101"/>
      <c r="G320" s="101"/>
      <c r="H320" s="101"/>
      <c r="I320" s="100"/>
      <c r="J320" s="100"/>
      <c r="K320" s="100"/>
      <c r="L320" s="100"/>
      <c r="M320" s="100"/>
      <c r="N320" s="100"/>
      <c r="O320" s="100"/>
      <c r="P320" s="100"/>
      <c r="Q320" s="100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</row>
    <row r="321" spans="1:61" ht="18.75">
      <c r="A321" s="69"/>
      <c r="B321" s="69"/>
      <c r="C321" s="74"/>
      <c r="D321" s="74"/>
      <c r="E321" s="74"/>
      <c r="F321" s="101"/>
      <c r="G321" s="101"/>
      <c r="H321" s="101"/>
      <c r="I321" s="100"/>
      <c r="J321" s="100"/>
      <c r="K321" s="100"/>
      <c r="L321" s="100"/>
      <c r="M321" s="100"/>
      <c r="N321" s="100"/>
      <c r="O321" s="100"/>
      <c r="P321" s="100"/>
      <c r="Q321" s="100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</row>
    <row r="322" spans="1:61" ht="18.75">
      <c r="A322" s="69"/>
      <c r="B322" s="69"/>
      <c r="C322" s="74"/>
      <c r="D322" s="74"/>
      <c r="E322" s="74"/>
      <c r="F322" s="101"/>
      <c r="G322" s="101"/>
      <c r="H322" s="101"/>
      <c r="I322" s="100"/>
      <c r="J322" s="100"/>
      <c r="K322" s="100"/>
      <c r="L322" s="100"/>
      <c r="M322" s="100"/>
      <c r="N322" s="100"/>
      <c r="O322" s="100"/>
      <c r="P322" s="100"/>
      <c r="Q322" s="100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</row>
    <row r="323" spans="1:61" ht="18.75">
      <c r="A323" s="69"/>
      <c r="B323" s="69"/>
      <c r="C323" s="74"/>
      <c r="D323" s="74"/>
      <c r="E323" s="74"/>
      <c r="F323" s="101"/>
      <c r="G323" s="101"/>
      <c r="H323" s="101"/>
      <c r="I323" s="100"/>
      <c r="J323" s="100"/>
      <c r="K323" s="100"/>
      <c r="L323" s="100"/>
      <c r="M323" s="100"/>
      <c r="N323" s="100"/>
      <c r="O323" s="100"/>
      <c r="P323" s="100"/>
      <c r="Q323" s="100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</row>
    <row r="324" spans="1:61" ht="18.75">
      <c r="A324" s="69"/>
      <c r="B324" s="69"/>
      <c r="C324" s="74"/>
      <c r="D324" s="74"/>
      <c r="E324" s="74"/>
      <c r="F324" s="101"/>
      <c r="G324" s="101"/>
      <c r="H324" s="101"/>
      <c r="I324" s="100"/>
      <c r="J324" s="100"/>
      <c r="K324" s="100"/>
      <c r="L324" s="100"/>
      <c r="M324" s="100"/>
      <c r="N324" s="100"/>
      <c r="O324" s="100"/>
      <c r="P324" s="100"/>
      <c r="Q324" s="100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</row>
    <row r="325" spans="1:61" ht="18.75">
      <c r="A325" s="69"/>
      <c r="B325" s="69"/>
      <c r="C325" s="74"/>
      <c r="D325" s="74"/>
      <c r="E325" s="74"/>
      <c r="F325" s="101"/>
      <c r="G325" s="101"/>
      <c r="H325" s="101"/>
      <c r="I325" s="100"/>
      <c r="J325" s="100"/>
      <c r="K325" s="100"/>
      <c r="L325" s="100"/>
      <c r="M325" s="100"/>
      <c r="N325" s="100"/>
      <c r="O325" s="100"/>
      <c r="P325" s="100"/>
      <c r="Q325" s="100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</row>
    <row r="326" spans="1:61" ht="18.75">
      <c r="A326" s="69"/>
      <c r="B326" s="69"/>
      <c r="C326" s="74"/>
      <c r="D326" s="74"/>
      <c r="E326" s="74"/>
      <c r="F326" s="101"/>
      <c r="G326" s="101"/>
      <c r="H326" s="101"/>
      <c r="I326" s="100"/>
      <c r="J326" s="100"/>
      <c r="K326" s="100"/>
      <c r="L326" s="100"/>
      <c r="M326" s="100"/>
      <c r="N326" s="100"/>
      <c r="O326" s="100"/>
      <c r="P326" s="100"/>
      <c r="Q326" s="100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</row>
    <row r="327" spans="1:61" ht="18.75">
      <c r="A327" s="69"/>
      <c r="B327" s="69"/>
      <c r="C327" s="74"/>
      <c r="D327" s="74"/>
      <c r="E327" s="74"/>
      <c r="F327" s="101"/>
      <c r="G327" s="101"/>
      <c r="H327" s="101"/>
      <c r="I327" s="100"/>
      <c r="J327" s="100"/>
      <c r="K327" s="100"/>
      <c r="L327" s="100"/>
      <c r="M327" s="100"/>
      <c r="N327" s="100"/>
      <c r="O327" s="100"/>
      <c r="P327" s="100"/>
      <c r="Q327" s="100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</row>
    <row r="328" spans="1:61" ht="18.75">
      <c r="A328" s="69"/>
      <c r="B328" s="69"/>
      <c r="C328" s="74"/>
      <c r="D328" s="74"/>
      <c r="E328" s="74"/>
      <c r="F328" s="101"/>
      <c r="G328" s="101"/>
      <c r="H328" s="101"/>
      <c r="I328" s="100"/>
      <c r="J328" s="100"/>
      <c r="K328" s="100"/>
      <c r="L328" s="100"/>
      <c r="M328" s="100"/>
      <c r="N328" s="100"/>
      <c r="O328" s="100"/>
      <c r="P328" s="100"/>
      <c r="Q328" s="100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</row>
    <row r="329" spans="1:61" ht="18.75">
      <c r="A329" s="69"/>
      <c r="B329" s="69"/>
      <c r="C329" s="74"/>
      <c r="D329" s="74"/>
      <c r="E329" s="74"/>
      <c r="F329" s="101"/>
      <c r="G329" s="101"/>
      <c r="H329" s="101"/>
      <c r="I329" s="100"/>
      <c r="J329" s="100"/>
      <c r="K329" s="100"/>
      <c r="L329" s="100"/>
      <c r="M329" s="100"/>
      <c r="N329" s="100"/>
      <c r="O329" s="100"/>
      <c r="P329" s="100"/>
      <c r="Q329" s="100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</row>
    <row r="330" spans="1:61" ht="18.75">
      <c r="A330" s="69"/>
      <c r="B330" s="69"/>
      <c r="C330" s="74"/>
      <c r="D330" s="74"/>
      <c r="E330" s="74"/>
      <c r="F330" s="101"/>
      <c r="G330" s="101"/>
      <c r="H330" s="101"/>
      <c r="I330" s="100"/>
      <c r="J330" s="100"/>
      <c r="K330" s="100"/>
      <c r="L330" s="100"/>
      <c r="M330" s="100"/>
      <c r="N330" s="100"/>
      <c r="O330" s="100"/>
      <c r="P330" s="100"/>
      <c r="Q330" s="100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</row>
    <row r="331" spans="1:61" ht="18.75">
      <c r="A331" s="69"/>
      <c r="B331" s="69"/>
      <c r="C331" s="74"/>
      <c r="D331" s="74"/>
      <c r="E331" s="74"/>
      <c r="F331" s="101"/>
      <c r="G331" s="101"/>
      <c r="H331" s="101"/>
      <c r="I331" s="100"/>
      <c r="J331" s="100"/>
      <c r="K331" s="100"/>
      <c r="L331" s="100"/>
      <c r="M331" s="100"/>
      <c r="N331" s="100"/>
      <c r="O331" s="100"/>
      <c r="P331" s="100"/>
      <c r="Q331" s="100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</row>
    <row r="332" spans="1:61" ht="18.75">
      <c r="A332" s="69"/>
      <c r="B332" s="69"/>
      <c r="C332" s="74"/>
      <c r="D332" s="74"/>
      <c r="E332" s="74"/>
      <c r="F332" s="101"/>
      <c r="G332" s="101"/>
      <c r="H332" s="101"/>
      <c r="I332" s="100"/>
      <c r="J332" s="100"/>
      <c r="K332" s="100"/>
      <c r="L332" s="100"/>
      <c r="M332" s="100"/>
      <c r="N332" s="100"/>
      <c r="O332" s="100"/>
      <c r="P332" s="100"/>
      <c r="Q332" s="100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</row>
    <row r="333" spans="1:61" ht="18.75">
      <c r="A333" s="69"/>
      <c r="B333" s="69"/>
      <c r="C333" s="74"/>
      <c r="D333" s="74"/>
      <c r="E333" s="74"/>
      <c r="F333" s="101"/>
      <c r="G333" s="101"/>
      <c r="H333" s="101"/>
      <c r="I333" s="100"/>
      <c r="J333" s="100"/>
      <c r="K333" s="100"/>
      <c r="L333" s="100"/>
      <c r="M333" s="100"/>
      <c r="N333" s="100"/>
      <c r="O333" s="100"/>
      <c r="P333" s="100"/>
      <c r="Q333" s="100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</row>
    <row r="334" spans="1:61" ht="18.75">
      <c r="A334" s="69"/>
      <c r="B334" s="69"/>
      <c r="C334" s="74"/>
      <c r="D334" s="74"/>
      <c r="E334" s="74"/>
      <c r="F334" s="101"/>
      <c r="G334" s="101"/>
      <c r="H334" s="101"/>
      <c r="I334" s="100"/>
      <c r="J334" s="100"/>
      <c r="K334" s="100"/>
      <c r="L334" s="100"/>
      <c r="M334" s="100"/>
      <c r="N334" s="100"/>
      <c r="O334" s="100"/>
      <c r="P334" s="100"/>
      <c r="Q334" s="100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</row>
    <row r="335" spans="1:61" ht="18.75">
      <c r="A335" s="69"/>
      <c r="B335" s="69"/>
      <c r="C335" s="74"/>
      <c r="D335" s="74"/>
      <c r="E335" s="74"/>
      <c r="F335" s="101"/>
      <c r="G335" s="101"/>
      <c r="H335" s="101"/>
      <c r="I335" s="100"/>
      <c r="J335" s="100"/>
      <c r="K335" s="100"/>
      <c r="L335" s="100"/>
      <c r="M335" s="100"/>
      <c r="N335" s="100"/>
      <c r="O335" s="100"/>
      <c r="P335" s="100"/>
      <c r="Q335" s="100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</row>
    <row r="336" spans="1:61" ht="18.75">
      <c r="A336" s="69"/>
      <c r="B336" s="69"/>
      <c r="C336" s="74"/>
      <c r="D336" s="74"/>
      <c r="E336" s="74"/>
      <c r="F336" s="101"/>
      <c r="G336" s="101"/>
      <c r="H336" s="101"/>
      <c r="I336" s="100"/>
      <c r="J336" s="100"/>
      <c r="K336" s="100"/>
      <c r="L336" s="100"/>
      <c r="M336" s="100"/>
      <c r="N336" s="100"/>
      <c r="O336" s="100"/>
      <c r="P336" s="100"/>
      <c r="Q336" s="100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</row>
    <row r="337" spans="1:61" ht="18.75">
      <c r="A337" s="69"/>
      <c r="B337" s="69"/>
      <c r="C337" s="74"/>
      <c r="D337" s="74"/>
      <c r="E337" s="74"/>
      <c r="F337" s="101"/>
      <c r="G337" s="101"/>
      <c r="H337" s="101"/>
      <c r="I337" s="100"/>
      <c r="J337" s="100"/>
      <c r="K337" s="100"/>
      <c r="L337" s="100"/>
      <c r="M337" s="100"/>
      <c r="N337" s="100"/>
      <c r="O337" s="100"/>
      <c r="P337" s="100"/>
      <c r="Q337" s="100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</row>
    <row r="338" spans="1:61" ht="18.75">
      <c r="A338" s="69"/>
      <c r="B338" s="69"/>
      <c r="C338" s="74"/>
      <c r="D338" s="74"/>
      <c r="E338" s="74"/>
      <c r="F338" s="101"/>
      <c r="G338" s="101"/>
      <c r="H338" s="101"/>
      <c r="I338" s="100"/>
      <c r="J338" s="100"/>
      <c r="K338" s="100"/>
      <c r="L338" s="100"/>
      <c r="M338" s="100"/>
      <c r="N338" s="100"/>
      <c r="O338" s="100"/>
      <c r="P338" s="100"/>
      <c r="Q338" s="100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</row>
    <row r="339" spans="1:61" ht="18.75">
      <c r="A339" s="69"/>
      <c r="B339" s="69"/>
      <c r="C339" s="74"/>
      <c r="D339" s="74"/>
      <c r="E339" s="74"/>
      <c r="F339" s="101"/>
      <c r="G339" s="101"/>
      <c r="H339" s="101"/>
      <c r="I339" s="100"/>
      <c r="J339" s="100"/>
      <c r="K339" s="100"/>
      <c r="L339" s="100"/>
      <c r="M339" s="100"/>
      <c r="N339" s="100"/>
      <c r="O339" s="100"/>
      <c r="P339" s="100"/>
      <c r="Q339" s="100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</row>
    <row r="340" spans="1:61" ht="18.75">
      <c r="A340" s="69"/>
      <c r="B340" s="69"/>
      <c r="C340" s="74"/>
      <c r="D340" s="74"/>
      <c r="E340" s="74"/>
      <c r="F340" s="101"/>
      <c r="G340" s="101"/>
      <c r="H340" s="101"/>
      <c r="I340" s="100"/>
      <c r="J340" s="100"/>
      <c r="K340" s="100"/>
      <c r="L340" s="100"/>
      <c r="M340" s="100"/>
      <c r="N340" s="100"/>
      <c r="O340" s="100"/>
      <c r="P340" s="100"/>
      <c r="Q340" s="100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</row>
    <row r="341" spans="1:61" ht="18.75">
      <c r="A341" s="69"/>
      <c r="B341" s="69"/>
      <c r="C341" s="74"/>
      <c r="D341" s="74"/>
      <c r="E341" s="74"/>
      <c r="F341" s="101"/>
      <c r="G341" s="101"/>
      <c r="H341" s="101"/>
      <c r="I341" s="100"/>
      <c r="J341" s="100"/>
      <c r="K341" s="100"/>
      <c r="L341" s="100"/>
      <c r="M341" s="100"/>
      <c r="N341" s="100"/>
      <c r="O341" s="100"/>
      <c r="P341" s="100"/>
      <c r="Q341" s="100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</row>
    <row r="342" spans="1:61" ht="18.75">
      <c r="A342" s="69"/>
      <c r="B342" s="69"/>
      <c r="C342" s="74"/>
      <c r="D342" s="74"/>
      <c r="E342" s="74"/>
      <c r="F342" s="101"/>
      <c r="G342" s="101"/>
      <c r="H342" s="101"/>
      <c r="I342" s="100"/>
      <c r="J342" s="100"/>
      <c r="K342" s="100"/>
      <c r="L342" s="100"/>
      <c r="M342" s="100"/>
      <c r="N342" s="100"/>
      <c r="O342" s="100"/>
      <c r="P342" s="100"/>
      <c r="Q342" s="100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</row>
    <row r="343" spans="1:61" ht="18.75">
      <c r="A343" s="69"/>
      <c r="B343" s="69"/>
      <c r="C343" s="74"/>
      <c r="D343" s="74"/>
      <c r="E343" s="74"/>
      <c r="F343" s="101"/>
      <c r="G343" s="101"/>
      <c r="H343" s="101"/>
      <c r="I343" s="100"/>
      <c r="J343" s="100"/>
      <c r="K343" s="100"/>
      <c r="L343" s="100"/>
      <c r="M343" s="100"/>
      <c r="N343" s="100"/>
      <c r="O343" s="100"/>
      <c r="P343" s="100"/>
      <c r="Q343" s="100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</row>
    <row r="344" spans="1:61" ht="18.75">
      <c r="A344" s="69"/>
      <c r="B344" s="69"/>
      <c r="C344" s="74"/>
      <c r="D344" s="74"/>
      <c r="E344" s="74"/>
      <c r="F344" s="101"/>
      <c r="G344" s="101"/>
      <c r="H344" s="101"/>
      <c r="I344" s="100"/>
      <c r="J344" s="100"/>
      <c r="K344" s="100"/>
      <c r="L344" s="100"/>
      <c r="M344" s="100"/>
      <c r="N344" s="100"/>
      <c r="O344" s="100"/>
      <c r="P344" s="100"/>
      <c r="Q344" s="100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</row>
    <row r="345" spans="1:61" ht="18.75">
      <c r="A345" s="69"/>
      <c r="B345" s="69"/>
      <c r="C345" s="74"/>
      <c r="D345" s="74"/>
      <c r="E345" s="74"/>
      <c r="F345" s="101"/>
      <c r="G345" s="101"/>
      <c r="H345" s="101"/>
      <c r="I345" s="100"/>
      <c r="J345" s="100"/>
      <c r="K345" s="100"/>
      <c r="L345" s="100"/>
      <c r="M345" s="100"/>
      <c r="N345" s="100"/>
      <c r="O345" s="100"/>
      <c r="P345" s="100"/>
      <c r="Q345" s="100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</row>
    <row r="346" spans="1:61" ht="18.75">
      <c r="A346" s="69"/>
      <c r="B346" s="69"/>
      <c r="C346" s="74"/>
      <c r="D346" s="74"/>
      <c r="E346" s="74"/>
      <c r="F346" s="101"/>
      <c r="G346" s="101"/>
      <c r="H346" s="101"/>
      <c r="I346" s="100"/>
      <c r="J346" s="100"/>
      <c r="K346" s="100"/>
      <c r="L346" s="100"/>
      <c r="M346" s="100"/>
      <c r="N346" s="100"/>
      <c r="O346" s="100"/>
      <c r="P346" s="100"/>
      <c r="Q346" s="100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</row>
    <row r="347" spans="1:61" ht="18.75">
      <c r="A347" s="69"/>
      <c r="B347" s="69"/>
      <c r="C347" s="74"/>
      <c r="D347" s="74"/>
      <c r="E347" s="74"/>
      <c r="F347" s="101"/>
      <c r="G347" s="101"/>
      <c r="H347" s="101"/>
      <c r="I347" s="100"/>
      <c r="J347" s="100"/>
      <c r="K347" s="100"/>
      <c r="L347" s="100"/>
      <c r="M347" s="100"/>
      <c r="N347" s="100"/>
      <c r="O347" s="100"/>
      <c r="P347" s="100"/>
      <c r="Q347" s="100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</row>
    <row r="348" spans="1:61" ht="18.75">
      <c r="A348" s="69"/>
      <c r="B348" s="69"/>
      <c r="C348" s="74"/>
      <c r="D348" s="74"/>
      <c r="E348" s="74"/>
      <c r="F348" s="101"/>
      <c r="G348" s="101"/>
      <c r="H348" s="101"/>
      <c r="I348" s="100"/>
      <c r="J348" s="100"/>
      <c r="K348" s="100"/>
      <c r="L348" s="100"/>
      <c r="M348" s="100"/>
      <c r="N348" s="100"/>
      <c r="O348" s="100"/>
      <c r="P348" s="100"/>
      <c r="Q348" s="100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</row>
    <row r="349" spans="1:61" ht="18.75">
      <c r="A349" s="69"/>
      <c r="B349" s="69"/>
      <c r="C349" s="74"/>
      <c r="D349" s="74"/>
      <c r="E349" s="74"/>
      <c r="F349" s="101"/>
      <c r="G349" s="101"/>
      <c r="H349" s="101"/>
      <c r="I349" s="100"/>
      <c r="J349" s="100"/>
      <c r="K349" s="100"/>
      <c r="L349" s="100"/>
      <c r="M349" s="100"/>
      <c r="N349" s="100"/>
      <c r="O349" s="100"/>
      <c r="P349" s="100"/>
      <c r="Q349" s="100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</row>
    <row r="350" spans="1:61" ht="18.75">
      <c r="A350" s="69"/>
      <c r="B350" s="69"/>
      <c r="C350" s="74"/>
      <c r="D350" s="74"/>
      <c r="E350" s="74"/>
      <c r="F350" s="101"/>
      <c r="G350" s="101"/>
      <c r="H350" s="101"/>
      <c r="I350" s="100"/>
      <c r="J350" s="100"/>
      <c r="K350" s="100"/>
      <c r="L350" s="100"/>
      <c r="M350" s="100"/>
      <c r="N350" s="100"/>
      <c r="O350" s="100"/>
      <c r="P350" s="100"/>
      <c r="Q350" s="100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</row>
    <row r="351" spans="1:61" ht="18.75">
      <c r="A351" s="69"/>
      <c r="B351" s="69"/>
      <c r="C351" s="74"/>
      <c r="D351" s="74"/>
      <c r="E351" s="74"/>
      <c r="F351" s="101"/>
      <c r="G351" s="101"/>
      <c r="H351" s="101"/>
      <c r="I351" s="100"/>
      <c r="J351" s="100"/>
      <c r="K351" s="100"/>
      <c r="L351" s="100"/>
      <c r="M351" s="100"/>
      <c r="N351" s="100"/>
      <c r="O351" s="100"/>
      <c r="P351" s="100"/>
      <c r="Q351" s="100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</row>
    <row r="352" spans="1:61" ht="18.75">
      <c r="A352" s="69"/>
      <c r="B352" s="69"/>
      <c r="C352" s="74"/>
      <c r="D352" s="74"/>
      <c r="E352" s="74"/>
      <c r="F352" s="101"/>
      <c r="G352" s="101"/>
      <c r="H352" s="101"/>
      <c r="I352" s="100"/>
      <c r="J352" s="100"/>
      <c r="K352" s="100"/>
      <c r="L352" s="100"/>
      <c r="M352" s="100"/>
      <c r="N352" s="100"/>
      <c r="O352" s="100"/>
      <c r="P352" s="100"/>
      <c r="Q352" s="100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</row>
    <row r="353" spans="1:61" ht="18.75">
      <c r="A353" s="69"/>
      <c r="B353" s="69"/>
      <c r="C353" s="74"/>
      <c r="D353" s="74"/>
      <c r="E353" s="74"/>
      <c r="F353" s="101"/>
      <c r="G353" s="101"/>
      <c r="H353" s="101"/>
      <c r="I353" s="100"/>
      <c r="J353" s="100"/>
      <c r="K353" s="100"/>
      <c r="L353" s="100"/>
      <c r="M353" s="100"/>
      <c r="N353" s="100"/>
      <c r="O353" s="100"/>
      <c r="P353" s="100"/>
      <c r="Q353" s="100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</row>
    <row r="354" spans="1:61" ht="18.75">
      <c r="A354" s="69"/>
      <c r="B354" s="69"/>
      <c r="C354" s="74"/>
      <c r="D354" s="74"/>
      <c r="E354" s="74"/>
      <c r="F354" s="101"/>
      <c r="G354" s="101"/>
      <c r="H354" s="101"/>
      <c r="I354" s="100"/>
      <c r="J354" s="100"/>
      <c r="K354" s="100"/>
      <c r="L354" s="100"/>
      <c r="M354" s="100"/>
      <c r="N354" s="100"/>
      <c r="O354" s="100"/>
      <c r="P354" s="100"/>
      <c r="Q354" s="100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</row>
    <row r="355" spans="1:61" ht="18.75">
      <c r="A355" s="69"/>
      <c r="B355" s="69"/>
      <c r="C355" s="74"/>
      <c r="D355" s="74"/>
      <c r="E355" s="74"/>
      <c r="F355" s="101"/>
      <c r="G355" s="101"/>
      <c r="H355" s="101"/>
      <c r="I355" s="100"/>
      <c r="J355" s="100"/>
      <c r="K355" s="100"/>
      <c r="L355" s="100"/>
      <c r="M355" s="100"/>
      <c r="N355" s="100"/>
      <c r="O355" s="100"/>
      <c r="P355" s="100"/>
      <c r="Q355" s="100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</row>
    <row r="356" spans="1:61" ht="18.75">
      <c r="A356" s="69"/>
      <c r="B356" s="69"/>
      <c r="C356" s="74"/>
      <c r="D356" s="74"/>
      <c r="E356" s="74"/>
      <c r="F356" s="101"/>
      <c r="G356" s="101"/>
      <c r="H356" s="101"/>
      <c r="I356" s="100"/>
      <c r="J356" s="100"/>
      <c r="K356" s="100"/>
      <c r="L356" s="100"/>
      <c r="M356" s="100"/>
      <c r="N356" s="100"/>
      <c r="O356" s="100"/>
      <c r="P356" s="100"/>
      <c r="Q356" s="100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</row>
    <row r="357" spans="1:61" ht="18.75">
      <c r="A357" s="69"/>
      <c r="B357" s="69"/>
      <c r="C357" s="74"/>
      <c r="D357" s="74"/>
      <c r="E357" s="74"/>
      <c r="F357" s="101"/>
      <c r="G357" s="101"/>
      <c r="H357" s="101"/>
      <c r="I357" s="100"/>
      <c r="J357" s="100"/>
      <c r="K357" s="100"/>
      <c r="L357" s="100"/>
      <c r="M357" s="100"/>
      <c r="N357" s="100"/>
      <c r="O357" s="100"/>
      <c r="P357" s="100"/>
      <c r="Q357" s="100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</row>
    <row r="358" spans="1:61" ht="18.75">
      <c r="A358" s="69"/>
      <c r="B358" s="69"/>
      <c r="C358" s="74"/>
      <c r="D358" s="74"/>
      <c r="E358" s="74"/>
      <c r="F358" s="101"/>
      <c r="G358" s="101"/>
      <c r="H358" s="101"/>
      <c r="I358" s="100"/>
      <c r="J358" s="100"/>
      <c r="K358" s="100"/>
      <c r="L358" s="100"/>
      <c r="M358" s="100"/>
      <c r="N358" s="100"/>
      <c r="O358" s="100"/>
      <c r="P358" s="100"/>
      <c r="Q358" s="100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</row>
    <row r="359" spans="1:61" ht="18.75">
      <c r="A359" s="69"/>
      <c r="B359" s="69"/>
      <c r="C359" s="74"/>
      <c r="D359" s="74"/>
      <c r="E359" s="74"/>
      <c r="F359" s="101"/>
      <c r="G359" s="101"/>
      <c r="H359" s="101"/>
      <c r="I359" s="100"/>
      <c r="J359" s="100"/>
      <c r="K359" s="100"/>
      <c r="L359" s="100"/>
      <c r="M359" s="100"/>
      <c r="N359" s="100"/>
      <c r="O359" s="100"/>
      <c r="P359" s="100"/>
      <c r="Q359" s="100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</row>
    <row r="360" spans="1:61" ht="18.75">
      <c r="A360" s="69"/>
      <c r="B360" s="69"/>
      <c r="C360" s="74"/>
      <c r="D360" s="74"/>
      <c r="E360" s="74"/>
      <c r="F360" s="101"/>
      <c r="G360" s="101"/>
      <c r="H360" s="101"/>
      <c r="I360" s="100"/>
      <c r="J360" s="100"/>
      <c r="K360" s="100"/>
      <c r="L360" s="100"/>
      <c r="M360" s="100"/>
      <c r="N360" s="100"/>
      <c r="O360" s="100"/>
      <c r="P360" s="100"/>
      <c r="Q360" s="100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</row>
    <row r="361" spans="1:61" ht="18.75">
      <c r="A361" s="69"/>
      <c r="B361" s="69"/>
      <c r="C361" s="74"/>
      <c r="D361" s="74"/>
      <c r="E361" s="74"/>
      <c r="F361" s="101"/>
      <c r="G361" s="101"/>
      <c r="H361" s="101"/>
      <c r="I361" s="100"/>
      <c r="J361" s="100"/>
      <c r="K361" s="100"/>
      <c r="L361" s="100"/>
      <c r="M361" s="100"/>
      <c r="N361" s="100"/>
      <c r="O361" s="100"/>
      <c r="P361" s="100"/>
      <c r="Q361" s="100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</row>
    <row r="362" spans="1:61" ht="18.75">
      <c r="A362" s="69"/>
      <c r="B362" s="69"/>
      <c r="C362" s="74"/>
      <c r="D362" s="74"/>
      <c r="E362" s="74"/>
      <c r="F362" s="101"/>
      <c r="G362" s="101"/>
      <c r="H362" s="101"/>
      <c r="I362" s="100"/>
      <c r="J362" s="100"/>
      <c r="K362" s="100"/>
      <c r="L362" s="100"/>
      <c r="M362" s="100"/>
      <c r="N362" s="100"/>
      <c r="O362" s="100"/>
      <c r="P362" s="100"/>
      <c r="Q362" s="100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</row>
    <row r="363" spans="1:61" ht="18.75">
      <c r="A363" s="69"/>
      <c r="B363" s="69"/>
      <c r="C363" s="74"/>
      <c r="D363" s="74"/>
      <c r="E363" s="74"/>
      <c r="F363" s="101"/>
      <c r="G363" s="101"/>
      <c r="H363" s="101"/>
      <c r="I363" s="104"/>
      <c r="J363" s="104"/>
      <c r="K363" s="104"/>
      <c r="L363" s="104"/>
      <c r="M363" s="104"/>
      <c r="N363" s="104"/>
      <c r="O363" s="104"/>
      <c r="P363" s="104"/>
      <c r="Q363" s="104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</row>
    <row r="364" spans="1:44" ht="18.75">
      <c r="A364" s="69"/>
      <c r="B364" s="69"/>
      <c r="C364" s="74"/>
      <c r="D364" s="74"/>
      <c r="E364" s="74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</row>
    <row r="365" spans="1:44" ht="18.75">
      <c r="A365" s="69"/>
      <c r="B365" s="69"/>
      <c r="C365" s="74"/>
      <c r="D365" s="74"/>
      <c r="E365" s="74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</row>
    <row r="366" spans="1:44" ht="18.75">
      <c r="A366" s="69"/>
      <c r="B366" s="69"/>
      <c r="C366" s="74"/>
      <c r="D366" s="74"/>
      <c r="E366" s="74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</row>
    <row r="367" spans="1:44" ht="18.75">
      <c r="A367" s="69"/>
      <c r="B367" s="69"/>
      <c r="C367" s="74"/>
      <c r="D367" s="74"/>
      <c r="E367" s="74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</row>
    <row r="368" spans="1:44" ht="18.75">
      <c r="A368" s="69"/>
      <c r="B368" s="69"/>
      <c r="C368" s="74"/>
      <c r="D368" s="74"/>
      <c r="E368" s="74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</row>
    <row r="369" spans="1:44" ht="18.75">
      <c r="A369" s="69"/>
      <c r="B369" s="69"/>
      <c r="C369" s="74"/>
      <c r="D369" s="74"/>
      <c r="E369" s="74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spans="1:44" ht="18.75">
      <c r="A370" s="69"/>
      <c r="B370" s="69"/>
      <c r="C370" s="74"/>
      <c r="D370" s="74"/>
      <c r="E370" s="74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spans="1:44" ht="18.75">
      <c r="A371" s="69"/>
      <c r="B371" s="69"/>
      <c r="C371" s="74"/>
      <c r="D371" s="74"/>
      <c r="E371" s="74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spans="1:44" ht="18.75">
      <c r="A372" s="69"/>
      <c r="B372" s="69"/>
      <c r="C372" s="74"/>
      <c r="D372" s="74"/>
      <c r="E372" s="74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spans="1:44" ht="18.75">
      <c r="A373" s="69"/>
      <c r="B373" s="69"/>
      <c r="C373" s="74"/>
      <c r="D373" s="74"/>
      <c r="E373" s="74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spans="1:44" ht="18.75">
      <c r="A374" s="69"/>
      <c r="B374" s="69"/>
      <c r="C374" s="74"/>
      <c r="D374" s="74"/>
      <c r="E374" s="74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spans="1:44" ht="18.75">
      <c r="A375" s="69"/>
      <c r="B375" s="69"/>
      <c r="C375" s="74"/>
      <c r="D375" s="74"/>
      <c r="E375" s="74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spans="1:44" ht="18.75">
      <c r="A376" s="69"/>
      <c r="B376" s="69"/>
      <c r="C376" s="74"/>
      <c r="D376" s="74"/>
      <c r="E376" s="74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</row>
    <row r="377" spans="1:44" ht="18.75">
      <c r="A377" s="69"/>
      <c r="B377" s="69"/>
      <c r="C377" s="74"/>
      <c r="D377" s="74"/>
      <c r="E377" s="74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</row>
    <row r="378" spans="1:44" ht="18.75">
      <c r="A378" s="69"/>
      <c r="B378" s="69"/>
      <c r="C378" s="74"/>
      <c r="D378" s="74"/>
      <c r="E378" s="74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79" spans="1:44" ht="18.75">
      <c r="A379" s="69"/>
      <c r="B379" s="69"/>
      <c r="C379" s="74"/>
      <c r="D379" s="74"/>
      <c r="E379" s="74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</row>
    <row r="380" spans="1:44" ht="18.75">
      <c r="A380" s="69"/>
      <c r="B380" s="69"/>
      <c r="C380" s="74"/>
      <c r="D380" s="74"/>
      <c r="E380" s="74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</row>
    <row r="381" spans="1:44" ht="18.75">
      <c r="A381" s="69"/>
      <c r="B381" s="69"/>
      <c r="C381" s="74"/>
      <c r="D381" s="74"/>
      <c r="E381" s="74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</row>
    <row r="382" spans="1:44" ht="18.75">
      <c r="A382" s="69"/>
      <c r="B382" s="69"/>
      <c r="C382" s="74"/>
      <c r="D382" s="74"/>
      <c r="E382" s="74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</row>
    <row r="383" spans="1:44" ht="18.75">
      <c r="A383" s="69"/>
      <c r="B383" s="69"/>
      <c r="C383" s="74"/>
      <c r="D383" s="74"/>
      <c r="E383" s="74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</row>
    <row r="384" spans="1:44" ht="18.75">
      <c r="A384" s="69"/>
      <c r="B384" s="69"/>
      <c r="C384" s="74"/>
      <c r="D384" s="74"/>
      <c r="E384" s="74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</row>
    <row r="385" spans="1:44" ht="18.75">
      <c r="A385" s="69"/>
      <c r="B385" s="69"/>
      <c r="C385" s="74"/>
      <c r="D385" s="74"/>
      <c r="E385" s="74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</row>
    <row r="386" spans="1:44" ht="18.75">
      <c r="A386" s="69"/>
      <c r="B386" s="69"/>
      <c r="C386" s="74"/>
      <c r="D386" s="74"/>
      <c r="E386" s="74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</row>
    <row r="387" spans="1:44" ht="18.75">
      <c r="A387" s="69"/>
      <c r="B387" s="69"/>
      <c r="C387" s="74"/>
      <c r="D387" s="74"/>
      <c r="E387" s="74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</row>
    <row r="388" spans="1:44" ht="18.75">
      <c r="A388" s="69"/>
      <c r="B388" s="69"/>
      <c r="C388" s="74"/>
      <c r="D388" s="74"/>
      <c r="E388" s="74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</row>
    <row r="389" spans="1:44" ht="18.75">
      <c r="A389" s="69"/>
      <c r="B389" s="69"/>
      <c r="C389" s="74"/>
      <c r="D389" s="74"/>
      <c r="E389" s="74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</row>
    <row r="390" spans="1:44" ht="18.75">
      <c r="A390" s="69"/>
      <c r="B390" s="69"/>
      <c r="C390" s="74"/>
      <c r="D390" s="74"/>
      <c r="E390" s="74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</row>
    <row r="391" spans="1:44" ht="18.75">
      <c r="A391" s="69"/>
      <c r="B391" s="69"/>
      <c r="C391" s="74"/>
      <c r="D391" s="74"/>
      <c r="E391" s="74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</row>
    <row r="392" spans="1:44" ht="18.75">
      <c r="A392" s="69"/>
      <c r="B392" s="69"/>
      <c r="C392" s="74"/>
      <c r="D392" s="74"/>
      <c r="E392" s="74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</row>
    <row r="393" spans="1:44" ht="18.75">
      <c r="A393" s="69"/>
      <c r="B393" s="69"/>
      <c r="C393" s="74"/>
      <c r="D393" s="74"/>
      <c r="E393" s="74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</row>
    <row r="394" spans="1:44" ht="18.75">
      <c r="A394" s="69"/>
      <c r="B394" s="69"/>
      <c r="C394" s="74"/>
      <c r="D394" s="74"/>
      <c r="E394" s="74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</row>
    <row r="395" spans="1:44" ht="18.75">
      <c r="A395" s="69"/>
      <c r="B395" s="69"/>
      <c r="C395" s="74"/>
      <c r="D395" s="74"/>
      <c r="E395" s="74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</row>
    <row r="396" spans="1:44" ht="18.75">
      <c r="A396" s="69"/>
      <c r="B396" s="69"/>
      <c r="C396" s="74"/>
      <c r="D396" s="74"/>
      <c r="E396" s="74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</row>
    <row r="397" spans="1:44" ht="18.75">
      <c r="A397" s="69"/>
      <c r="B397" s="69"/>
      <c r="C397" s="74"/>
      <c r="D397" s="74"/>
      <c r="E397" s="74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</row>
    <row r="398" spans="1:44" ht="18.75">
      <c r="A398" s="69"/>
      <c r="B398" s="69"/>
      <c r="C398" s="74"/>
      <c r="D398" s="74"/>
      <c r="E398" s="74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</row>
    <row r="399" spans="1:44" ht="18.75">
      <c r="A399" s="69"/>
      <c r="B399" s="69"/>
      <c r="C399" s="74"/>
      <c r="D399" s="74"/>
      <c r="E399" s="74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</row>
    <row r="400" spans="1:44" ht="18.75">
      <c r="A400" s="69"/>
      <c r="B400" s="69"/>
      <c r="C400" s="74"/>
      <c r="D400" s="74"/>
      <c r="E400" s="74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</row>
    <row r="401" spans="1:44" ht="18.75">
      <c r="A401" s="69"/>
      <c r="B401" s="69"/>
      <c r="C401" s="74"/>
      <c r="D401" s="74"/>
      <c r="E401" s="74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</row>
    <row r="402" spans="1:44" ht="18.75">
      <c r="A402" s="69"/>
      <c r="B402" s="69"/>
      <c r="C402" s="74"/>
      <c r="D402" s="74"/>
      <c r="E402" s="74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</row>
    <row r="403" spans="1:44" ht="18.75">
      <c r="A403" s="69"/>
      <c r="B403" s="69"/>
      <c r="C403" s="74"/>
      <c r="D403" s="74"/>
      <c r="E403" s="74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</row>
    <row r="404" spans="1:44" ht="18.75">
      <c r="A404" s="69"/>
      <c r="B404" s="69"/>
      <c r="C404" s="74"/>
      <c r="D404" s="74"/>
      <c r="E404" s="74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</row>
    <row r="405" spans="1:44" ht="18.75">
      <c r="A405" s="69"/>
      <c r="B405" s="69"/>
      <c r="C405" s="74"/>
      <c r="D405" s="74"/>
      <c r="E405" s="74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</row>
    <row r="406" spans="1:44" ht="18.75">
      <c r="A406" s="69"/>
      <c r="B406" s="69"/>
      <c r="C406" s="74"/>
      <c r="D406" s="74"/>
      <c r="E406" s="74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</row>
    <row r="407" spans="1:44" ht="18.75">
      <c r="A407" s="69"/>
      <c r="B407" s="69"/>
      <c r="C407" s="74"/>
      <c r="D407" s="74"/>
      <c r="E407" s="74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</row>
    <row r="408" spans="1:44" ht="18.75">
      <c r="A408" s="69"/>
      <c r="B408" s="69"/>
      <c r="C408" s="74"/>
      <c r="D408" s="74"/>
      <c r="E408" s="74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</row>
    <row r="409" spans="1:44" ht="18.75">
      <c r="A409" s="69"/>
      <c r="B409" s="69"/>
      <c r="C409" s="74"/>
      <c r="D409" s="74"/>
      <c r="E409" s="74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</row>
    <row r="410" spans="1:44" ht="18.75">
      <c r="A410" s="69"/>
      <c r="B410" s="69"/>
      <c r="C410" s="74"/>
      <c r="D410" s="74"/>
      <c r="E410" s="74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</row>
    <row r="411" spans="1:44" ht="18.75">
      <c r="A411" s="69"/>
      <c r="B411" s="69"/>
      <c r="C411" s="74"/>
      <c r="D411" s="74"/>
      <c r="E411" s="74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</row>
    <row r="412" spans="1:44" ht="18.75">
      <c r="A412" s="69"/>
      <c r="B412" s="69"/>
      <c r="C412" s="74"/>
      <c r="D412" s="74"/>
      <c r="E412" s="74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</row>
    <row r="413" spans="1:44" ht="18.75">
      <c r="A413" s="69"/>
      <c r="B413" s="69"/>
      <c r="C413" s="74"/>
      <c r="D413" s="74"/>
      <c r="E413" s="74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</row>
    <row r="414" spans="1:44" ht="18.75">
      <c r="A414" s="69"/>
      <c r="B414" s="69"/>
      <c r="C414" s="74"/>
      <c r="D414" s="74"/>
      <c r="E414" s="74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</row>
    <row r="415" spans="1:44" ht="18.75">
      <c r="A415" s="69"/>
      <c r="B415" s="69"/>
      <c r="C415" s="74"/>
      <c r="D415" s="74"/>
      <c r="E415" s="74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</row>
    <row r="416" spans="1:44" ht="18.75">
      <c r="A416" s="69"/>
      <c r="B416" s="69"/>
      <c r="C416" s="74"/>
      <c r="D416" s="74"/>
      <c r="E416" s="74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</row>
    <row r="417" spans="1:44" ht="18.75">
      <c r="A417" s="69"/>
      <c r="B417" s="69"/>
      <c r="C417" s="74"/>
      <c r="D417" s="74"/>
      <c r="E417" s="74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</row>
    <row r="418" spans="1:44" ht="18.75">
      <c r="A418" s="69"/>
      <c r="B418" s="69"/>
      <c r="C418" s="74"/>
      <c r="D418" s="74"/>
      <c r="E418" s="74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</row>
    <row r="419" spans="1:44" ht="18.75">
      <c r="A419" s="69"/>
      <c r="B419" s="69"/>
      <c r="C419" s="74"/>
      <c r="D419" s="74"/>
      <c r="E419" s="74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</row>
    <row r="420" spans="1:44" ht="18.75">
      <c r="A420" s="69"/>
      <c r="B420" s="69"/>
      <c r="C420" s="74"/>
      <c r="D420" s="74"/>
      <c r="E420" s="74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</row>
    <row r="421" spans="1:44" ht="18.75">
      <c r="A421" s="69"/>
      <c r="B421" s="69"/>
      <c r="C421" s="74"/>
      <c r="D421" s="74"/>
      <c r="E421" s="74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</row>
    <row r="422" spans="1:44" ht="18.75">
      <c r="A422" s="69"/>
      <c r="B422" s="69"/>
      <c r="C422" s="74"/>
      <c r="D422" s="74"/>
      <c r="E422" s="74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</row>
    <row r="423" spans="1:44" ht="18.75">
      <c r="A423" s="69"/>
      <c r="B423" s="69"/>
      <c r="C423" s="74"/>
      <c r="D423" s="74"/>
      <c r="E423" s="74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</row>
    <row r="424" spans="1:44" ht="18.75">
      <c r="A424" s="69"/>
      <c r="B424" s="69"/>
      <c r="C424" s="74"/>
      <c r="D424" s="74"/>
      <c r="E424" s="74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</row>
    <row r="425" spans="1:44" ht="18.75">
      <c r="A425" s="69"/>
      <c r="B425" s="69"/>
      <c r="C425" s="74"/>
      <c r="D425" s="74"/>
      <c r="E425" s="74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</row>
    <row r="426" spans="1:44" ht="18.75">
      <c r="A426" s="69"/>
      <c r="B426" s="69"/>
      <c r="C426" s="74"/>
      <c r="D426" s="74"/>
      <c r="E426" s="74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</row>
    <row r="427" spans="1:44" ht="18.75">
      <c r="A427" s="69"/>
      <c r="B427" s="69"/>
      <c r="C427" s="74"/>
      <c r="D427" s="74"/>
      <c r="E427" s="74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</row>
    <row r="428" spans="1:44" ht="18.75">
      <c r="A428" s="69"/>
      <c r="B428" s="69"/>
      <c r="C428" s="74"/>
      <c r="D428" s="74"/>
      <c r="E428" s="74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</row>
    <row r="429" spans="1:44" ht="18.75">
      <c r="A429" s="69"/>
      <c r="B429" s="69"/>
      <c r="C429" s="74"/>
      <c r="D429" s="74"/>
      <c r="E429" s="74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</row>
    <row r="430" spans="1:44" ht="18.75">
      <c r="A430" s="69"/>
      <c r="B430" s="69"/>
      <c r="C430" s="74"/>
      <c r="D430" s="74"/>
      <c r="E430" s="74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</row>
    <row r="431" spans="1:44" ht="18.75">
      <c r="A431" s="69"/>
      <c r="B431" s="69"/>
      <c r="C431" s="74"/>
      <c r="D431" s="74"/>
      <c r="E431" s="74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</row>
    <row r="432" spans="1:44" ht="18.75">
      <c r="A432" s="69"/>
      <c r="B432" s="69"/>
      <c r="C432" s="74"/>
      <c r="D432" s="74"/>
      <c r="E432" s="74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</row>
    <row r="433" spans="1:44" ht="18.75">
      <c r="A433" s="69"/>
      <c r="B433" s="69"/>
      <c r="C433" s="74"/>
      <c r="D433" s="74"/>
      <c r="E433" s="74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</row>
    <row r="434" spans="1:44" ht="18.75">
      <c r="A434" s="69"/>
      <c r="B434" s="69"/>
      <c r="C434" s="74"/>
      <c r="D434" s="74"/>
      <c r="E434" s="74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</row>
    <row r="435" spans="1:44" ht="18.75">
      <c r="A435" s="69"/>
      <c r="B435" s="69"/>
      <c r="C435" s="74"/>
      <c r="D435" s="74"/>
      <c r="E435" s="74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</row>
    <row r="436" spans="1:44" ht="18.75">
      <c r="A436" s="69"/>
      <c r="B436" s="69"/>
      <c r="C436" s="74"/>
      <c r="D436" s="74"/>
      <c r="E436" s="74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</row>
    <row r="437" spans="1:44" ht="18.75">
      <c r="A437" s="69"/>
      <c r="B437" s="69"/>
      <c r="C437" s="74"/>
      <c r="D437" s="74"/>
      <c r="E437" s="74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</row>
    <row r="438" spans="1:44" ht="18.75">
      <c r="A438" s="69"/>
      <c r="B438" s="69"/>
      <c r="C438" s="74"/>
      <c r="D438" s="74"/>
      <c r="E438" s="74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</row>
    <row r="439" spans="1:44" ht="18.75">
      <c r="A439" s="69"/>
      <c r="B439" s="69"/>
      <c r="C439" s="74"/>
      <c r="D439" s="74"/>
      <c r="E439" s="74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</row>
    <row r="440" spans="1:44" ht="18.75">
      <c r="A440" s="69"/>
      <c r="B440" s="69"/>
      <c r="C440" s="74"/>
      <c r="D440" s="74"/>
      <c r="E440" s="74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</row>
    <row r="441" spans="1:44" ht="18.75">
      <c r="A441" s="69"/>
      <c r="B441" s="69"/>
      <c r="C441" s="74"/>
      <c r="D441" s="74"/>
      <c r="E441" s="74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</row>
    <row r="442" spans="1:44" ht="18.75">
      <c r="A442" s="69"/>
      <c r="B442" s="69"/>
      <c r="C442" s="74"/>
      <c r="D442" s="74"/>
      <c r="E442" s="74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</row>
    <row r="443" spans="1:44" ht="18.75">
      <c r="A443" s="69"/>
      <c r="B443" s="69"/>
      <c r="C443" s="74"/>
      <c r="D443" s="74"/>
      <c r="E443" s="74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</row>
    <row r="444" spans="1:44" ht="18.75">
      <c r="A444" s="69"/>
      <c r="B444" s="69"/>
      <c r="C444" s="74"/>
      <c r="D444" s="74"/>
      <c r="E444" s="74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</row>
    <row r="445" spans="1:44" ht="18.75">
      <c r="A445" s="69"/>
      <c r="B445" s="69"/>
      <c r="C445" s="74"/>
      <c r="D445" s="74"/>
      <c r="E445" s="74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</row>
    <row r="446" spans="1:44" ht="18.75">
      <c r="A446" s="69"/>
      <c r="B446" s="69"/>
      <c r="C446" s="74"/>
      <c r="D446" s="74"/>
      <c r="E446" s="74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</row>
    <row r="447" spans="1:44" ht="18.75">
      <c r="A447" s="69"/>
      <c r="B447" s="69"/>
      <c r="C447" s="74"/>
      <c r="D447" s="74"/>
      <c r="E447" s="74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</row>
    <row r="448" spans="1:44" ht="18.75">
      <c r="A448" s="69"/>
      <c r="B448" s="69"/>
      <c r="C448" s="74"/>
      <c r="D448" s="74"/>
      <c r="E448" s="74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</row>
    <row r="449" spans="1:44" ht="18.75">
      <c r="A449" s="69"/>
      <c r="B449" s="69"/>
      <c r="C449" s="74"/>
      <c r="D449" s="74"/>
      <c r="E449" s="74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</row>
    <row r="450" spans="1:44" ht="18.75">
      <c r="A450" s="69"/>
      <c r="B450" s="69"/>
      <c r="C450" s="74"/>
      <c r="D450" s="74"/>
      <c r="E450" s="74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</row>
    <row r="451" spans="1:44" ht="18.75">
      <c r="A451" s="69"/>
      <c r="B451" s="69"/>
      <c r="C451" s="74"/>
      <c r="D451" s="74"/>
      <c r="E451" s="74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</row>
    <row r="452" spans="1:44" ht="18.75">
      <c r="A452" s="69"/>
      <c r="B452" s="69"/>
      <c r="C452" s="74"/>
      <c r="D452" s="74"/>
      <c r="E452" s="74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</row>
    <row r="453" spans="1:44" ht="18.75">
      <c r="A453" s="69"/>
      <c r="B453" s="69"/>
      <c r="C453" s="74"/>
      <c r="D453" s="74"/>
      <c r="E453" s="74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</row>
    <row r="454" spans="1:44" ht="18.75">
      <c r="A454" s="69"/>
      <c r="B454" s="69"/>
      <c r="C454" s="74"/>
      <c r="D454" s="74"/>
      <c r="E454" s="74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</row>
    <row r="455" spans="1:44" ht="18.75">
      <c r="A455" s="69"/>
      <c r="B455" s="69"/>
      <c r="C455" s="74"/>
      <c r="D455" s="74"/>
      <c r="E455" s="74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</row>
    <row r="456" spans="1:44" ht="18.75">
      <c r="A456" s="69"/>
      <c r="B456" s="69"/>
      <c r="C456" s="74"/>
      <c r="D456" s="74"/>
      <c r="E456" s="74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</row>
    <row r="457" spans="1:44" ht="18.75">
      <c r="A457" s="69"/>
      <c r="B457" s="69"/>
      <c r="C457" s="74"/>
      <c r="D457" s="74"/>
      <c r="E457" s="74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</row>
    <row r="458" spans="1:44" ht="18.75">
      <c r="A458" s="69"/>
      <c r="B458" s="69"/>
      <c r="C458" s="74"/>
      <c r="D458" s="74"/>
      <c r="E458" s="74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</row>
    <row r="459" spans="1:44" ht="18.75">
      <c r="A459" s="69"/>
      <c r="B459" s="69"/>
      <c r="C459" s="74"/>
      <c r="D459" s="74"/>
      <c r="E459" s="74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</row>
    <row r="460" spans="1:44" ht="18.75">
      <c r="A460" s="69"/>
      <c r="B460" s="69"/>
      <c r="C460" s="74"/>
      <c r="D460" s="74"/>
      <c r="E460" s="74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</row>
    <row r="461" spans="1:44" ht="18.75">
      <c r="A461" s="69"/>
      <c r="B461" s="69"/>
      <c r="C461" s="74"/>
      <c r="D461" s="74"/>
      <c r="E461" s="74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</row>
    <row r="462" spans="1:44" ht="18.75">
      <c r="A462" s="69"/>
      <c r="B462" s="69"/>
      <c r="C462" s="74"/>
      <c r="D462" s="74"/>
      <c r="E462" s="74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</row>
    <row r="463" spans="1:44" ht="18.75">
      <c r="A463" s="69"/>
      <c r="B463" s="69"/>
      <c r="C463" s="74"/>
      <c r="D463" s="74"/>
      <c r="E463" s="74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</row>
    <row r="464" spans="1:44" ht="18.75">
      <c r="A464" s="69"/>
      <c r="B464" s="69"/>
      <c r="C464" s="74"/>
      <c r="D464" s="74"/>
      <c r="E464" s="74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</row>
    <row r="465" spans="1:44" ht="18.75">
      <c r="A465" s="69"/>
      <c r="B465" s="69"/>
      <c r="C465" s="74"/>
      <c r="D465" s="74"/>
      <c r="E465" s="74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</row>
    <row r="466" spans="1:44" ht="18.75">
      <c r="A466" s="69"/>
      <c r="B466" s="69"/>
      <c r="C466" s="74"/>
      <c r="D466" s="74"/>
      <c r="E466" s="74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</row>
    <row r="467" spans="1:44" ht="18.75">
      <c r="A467" s="69"/>
      <c r="B467" s="69"/>
      <c r="C467" s="74"/>
      <c r="D467" s="74"/>
      <c r="E467" s="74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</row>
    <row r="468" spans="1:44" ht="18.75">
      <c r="A468" s="69"/>
      <c r="B468" s="69"/>
      <c r="C468" s="74"/>
      <c r="D468" s="74"/>
      <c r="E468" s="74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</row>
    <row r="469" spans="1:44" ht="18.75">
      <c r="A469" s="69"/>
      <c r="B469" s="69"/>
      <c r="C469" s="74"/>
      <c r="D469" s="74"/>
      <c r="E469" s="74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</row>
    <row r="470" spans="1:44" ht="18.75">
      <c r="A470" s="69"/>
      <c r="B470" s="69"/>
      <c r="C470" s="74"/>
      <c r="D470" s="74"/>
      <c r="E470" s="74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</row>
    <row r="471" spans="1:44" ht="18.75">
      <c r="A471" s="69"/>
      <c r="B471" s="69"/>
      <c r="C471" s="74"/>
      <c r="D471" s="74"/>
      <c r="E471" s="74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</row>
    <row r="472" spans="1:44" ht="18.75">
      <c r="A472" s="69"/>
      <c r="B472" s="69"/>
      <c r="C472" s="74"/>
      <c r="D472" s="74"/>
      <c r="E472" s="74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</row>
    <row r="473" spans="1:44" ht="18.75">
      <c r="A473" s="69"/>
      <c r="B473" s="69"/>
      <c r="C473" s="74"/>
      <c r="D473" s="74"/>
      <c r="E473" s="74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</row>
    <row r="474" spans="1:44" ht="18.75">
      <c r="A474" s="69"/>
      <c r="B474" s="69"/>
      <c r="C474" s="74"/>
      <c r="D474" s="74"/>
      <c r="E474" s="74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</row>
    <row r="475" spans="1:44" ht="18.75">
      <c r="A475" s="69"/>
      <c r="B475" s="69"/>
      <c r="C475" s="74"/>
      <c r="D475" s="74"/>
      <c r="E475" s="74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</row>
    <row r="476" spans="1:44" ht="18.75">
      <c r="A476" s="69"/>
      <c r="B476" s="69"/>
      <c r="C476" s="74"/>
      <c r="D476" s="74"/>
      <c r="E476" s="74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</row>
    <row r="477" spans="1:44" ht="18.75">
      <c r="A477" s="69"/>
      <c r="B477" s="69"/>
      <c r="C477" s="74"/>
      <c r="D477" s="74"/>
      <c r="E477" s="74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</row>
    <row r="478" spans="1:44" ht="18.75">
      <c r="A478" s="69"/>
      <c r="B478" s="69"/>
      <c r="C478" s="74"/>
      <c r="D478" s="74"/>
      <c r="E478" s="74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</row>
    <row r="479" spans="1:44" ht="18.75">
      <c r="A479" s="69"/>
      <c r="B479" s="69"/>
      <c r="C479" s="74"/>
      <c r="D479" s="74"/>
      <c r="E479" s="74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</row>
    <row r="480" spans="1:44" ht="18.75">
      <c r="A480" s="69"/>
      <c r="B480" s="69"/>
      <c r="C480" s="74"/>
      <c r="D480" s="74"/>
      <c r="E480" s="74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</row>
    <row r="481" spans="1:44" ht="18.75">
      <c r="A481" s="69"/>
      <c r="B481" s="69"/>
      <c r="C481" s="74"/>
      <c r="D481" s="74"/>
      <c r="E481" s="74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</row>
    <row r="482" spans="1:44" ht="18.75">
      <c r="A482" s="69"/>
      <c r="B482" s="69"/>
      <c r="C482" s="74"/>
      <c r="D482" s="74"/>
      <c r="E482" s="74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</row>
    <row r="483" spans="1:44" ht="18.75">
      <c r="A483" s="69"/>
      <c r="B483" s="69"/>
      <c r="C483" s="74"/>
      <c r="D483" s="74"/>
      <c r="E483" s="74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</row>
    <row r="484" spans="1:44" ht="18.75">
      <c r="A484" s="69"/>
      <c r="B484" s="69"/>
      <c r="C484" s="74"/>
      <c r="D484" s="74"/>
      <c r="E484" s="74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</row>
    <row r="485" spans="1:44" ht="18.75">
      <c r="A485" s="69"/>
      <c r="B485" s="69"/>
      <c r="C485" s="74"/>
      <c r="D485" s="74"/>
      <c r="E485" s="74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</row>
    <row r="486" spans="1:44" ht="18.75">
      <c r="A486" s="69"/>
      <c r="B486" s="69"/>
      <c r="C486" s="74"/>
      <c r="D486" s="74"/>
      <c r="E486" s="74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</row>
    <row r="487" spans="1:44" ht="18.75">
      <c r="A487" s="69"/>
      <c r="B487" s="69"/>
      <c r="C487" s="74"/>
      <c r="D487" s="74"/>
      <c r="E487" s="74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</row>
    <row r="488" spans="1:44" ht="18.75">
      <c r="A488" s="69"/>
      <c r="B488" s="69"/>
      <c r="C488" s="74"/>
      <c r="D488" s="74"/>
      <c r="E488" s="74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</row>
    <row r="489" spans="1:44" ht="18.75">
      <c r="A489" s="69"/>
      <c r="B489" s="69"/>
      <c r="C489" s="74"/>
      <c r="D489" s="74"/>
      <c r="E489" s="74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</row>
    <row r="490" spans="1:44" ht="18.75">
      <c r="A490" s="69"/>
      <c r="B490" s="69"/>
      <c r="C490" s="74"/>
      <c r="D490" s="74"/>
      <c r="E490" s="74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</row>
    <row r="491" spans="1:44" ht="18.75">
      <c r="A491" s="69"/>
      <c r="B491" s="69"/>
      <c r="C491" s="74"/>
      <c r="D491" s="74"/>
      <c r="E491" s="74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</row>
    <row r="492" spans="1:44" ht="18.75">
      <c r="A492" s="69"/>
      <c r="B492" s="69"/>
      <c r="C492" s="74"/>
      <c r="D492" s="74"/>
      <c r="E492" s="74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</row>
    <row r="493" spans="1:44" ht="18.75">
      <c r="A493" s="69"/>
      <c r="B493" s="69"/>
      <c r="C493" s="74"/>
      <c r="D493" s="74"/>
      <c r="E493" s="74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</row>
    <row r="494" spans="1:44" ht="18.75">
      <c r="A494" s="69"/>
      <c r="B494" s="69"/>
      <c r="C494" s="74"/>
      <c r="D494" s="74"/>
      <c r="E494" s="74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</row>
    <row r="495" spans="1:44" ht="18.75">
      <c r="A495" s="69"/>
      <c r="B495" s="69"/>
      <c r="C495" s="74"/>
      <c r="D495" s="74"/>
      <c r="E495" s="74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</row>
  </sheetData>
  <sheetProtection/>
  <mergeCells count="12">
    <mergeCell ref="P1:Q1"/>
    <mergeCell ref="A3:Q3"/>
    <mergeCell ref="M1:N1"/>
    <mergeCell ref="A6:A7"/>
    <mergeCell ref="B6:B7"/>
    <mergeCell ref="U3:X3"/>
    <mergeCell ref="C6:E6"/>
    <mergeCell ref="F6:H6"/>
    <mergeCell ref="L6:N6"/>
    <mergeCell ref="I6:K6"/>
    <mergeCell ref="F5:G5"/>
    <mergeCell ref="O6:Q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4.00390625" style="0" customWidth="1"/>
    <col min="2" max="2" width="21.375" style="0" customWidth="1"/>
    <col min="3" max="3" width="17.625" style="0" customWidth="1"/>
    <col min="4" max="4" width="15.75390625" style="0" customWidth="1"/>
    <col min="5" max="5" width="16.125" style="0" customWidth="1"/>
    <col min="6" max="6" width="14.25390625" style="0" customWidth="1"/>
    <col min="7" max="7" width="14.375" style="0" customWidth="1"/>
    <col min="8" max="8" width="14.75390625" style="0" customWidth="1"/>
    <col min="9" max="9" width="13.25390625" style="0" customWidth="1"/>
    <col min="10" max="10" width="20.00390625" style="0" customWidth="1"/>
    <col min="11" max="11" width="14.75390625" style="0" hidden="1" customWidth="1"/>
    <col min="12" max="12" width="15.625" style="0" hidden="1" customWidth="1"/>
    <col min="13" max="13" width="14.75390625" style="0" hidden="1" customWidth="1"/>
    <col min="14" max="14" width="14.125" style="0" customWidth="1"/>
  </cols>
  <sheetData>
    <row r="1" spans="6:14" ht="18.75" customHeight="1">
      <c r="F1" s="614" t="s">
        <v>120</v>
      </c>
      <c r="G1" s="614"/>
      <c r="H1" s="614"/>
      <c r="I1" s="614"/>
      <c r="J1" s="614"/>
      <c r="K1" s="614"/>
      <c r="L1" s="614"/>
      <c r="M1" s="614"/>
      <c r="N1" s="614"/>
    </row>
    <row r="3" spans="1:14" ht="17.25" customHeight="1">
      <c r="A3" s="615" t="s">
        <v>191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</row>
    <row r="4" spans="1:14" ht="15" customHeight="1">
      <c r="A4" s="615" t="s">
        <v>270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</row>
    <row r="5" spans="1:14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.75" thickBot="1">
      <c r="A6" s="14"/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6" t="s">
        <v>0</v>
      </c>
    </row>
    <row r="7" spans="1:14" ht="167.25" customHeight="1" thickBot="1">
      <c r="A7" s="110" t="s">
        <v>23</v>
      </c>
      <c r="B7" s="111" t="s">
        <v>57</v>
      </c>
      <c r="C7" s="112" t="s">
        <v>167</v>
      </c>
      <c r="D7" s="113" t="s">
        <v>166</v>
      </c>
      <c r="E7" s="110" t="s">
        <v>165</v>
      </c>
      <c r="F7" s="113" t="s">
        <v>164</v>
      </c>
      <c r="G7" s="112" t="s">
        <v>168</v>
      </c>
      <c r="H7" s="112" t="s">
        <v>193</v>
      </c>
      <c r="I7" s="112" t="s">
        <v>194</v>
      </c>
      <c r="J7" s="114" t="s">
        <v>206</v>
      </c>
      <c r="K7" s="112" t="s">
        <v>195</v>
      </c>
      <c r="L7" s="114" t="s">
        <v>258</v>
      </c>
      <c r="M7" s="288" t="s">
        <v>257</v>
      </c>
      <c r="N7" s="110" t="s">
        <v>121</v>
      </c>
    </row>
    <row r="8" spans="1:14" ht="15">
      <c r="A8" s="115" t="s">
        <v>122</v>
      </c>
      <c r="B8" s="116" t="s">
        <v>124</v>
      </c>
      <c r="C8" s="378">
        <v>11781.58</v>
      </c>
      <c r="D8" s="381">
        <v>3035.8</v>
      </c>
      <c r="E8" s="378">
        <v>454.2</v>
      </c>
      <c r="F8" s="381">
        <v>0.7</v>
      </c>
      <c r="G8" s="384"/>
      <c r="H8" s="387"/>
      <c r="I8" s="192"/>
      <c r="J8" s="384"/>
      <c r="K8" s="192"/>
      <c r="L8" s="282"/>
      <c r="M8" s="260"/>
      <c r="N8" s="286">
        <f>SUM(C8:M8)</f>
        <v>15272.280000000002</v>
      </c>
    </row>
    <row r="9" spans="1:14" ht="15">
      <c r="A9" s="117" t="s">
        <v>123</v>
      </c>
      <c r="B9" s="118" t="s">
        <v>126</v>
      </c>
      <c r="C9" s="378">
        <v>36.51</v>
      </c>
      <c r="D9" s="381">
        <v>37720.25</v>
      </c>
      <c r="E9" s="378">
        <v>524142.83</v>
      </c>
      <c r="F9" s="381">
        <v>33767.81</v>
      </c>
      <c r="G9" s="378">
        <v>5</v>
      </c>
      <c r="H9" s="381">
        <v>70121</v>
      </c>
      <c r="I9" s="193"/>
      <c r="J9" s="379"/>
      <c r="K9" s="193"/>
      <c r="L9" s="194"/>
      <c r="M9" s="195"/>
      <c r="N9" s="286">
        <f aca="true" t="shared" si="0" ref="N9:N38">SUM(C9:M9)</f>
        <v>665793.3999999999</v>
      </c>
    </row>
    <row r="10" spans="1:14" ht="15">
      <c r="A10" s="117" t="s">
        <v>125</v>
      </c>
      <c r="B10" s="118" t="s">
        <v>129</v>
      </c>
      <c r="C10" s="378">
        <v>1190.21</v>
      </c>
      <c r="D10" s="381">
        <v>337.34</v>
      </c>
      <c r="E10" s="378">
        <v>69440.23</v>
      </c>
      <c r="F10" s="381">
        <v>62.4</v>
      </c>
      <c r="G10" s="379"/>
      <c r="H10" s="383"/>
      <c r="I10" s="193"/>
      <c r="J10" s="379"/>
      <c r="K10" s="193"/>
      <c r="L10" s="194"/>
      <c r="M10" s="195"/>
      <c r="N10" s="286">
        <f t="shared" si="0"/>
        <v>71030.18</v>
      </c>
    </row>
    <row r="11" spans="1:14" ht="15">
      <c r="A11" s="117" t="s">
        <v>127</v>
      </c>
      <c r="B11" s="118" t="s">
        <v>2</v>
      </c>
      <c r="C11" s="379"/>
      <c r="D11" s="381">
        <v>1575.86</v>
      </c>
      <c r="E11" s="378">
        <v>11689.64</v>
      </c>
      <c r="F11" s="382"/>
      <c r="G11" s="379"/>
      <c r="H11" s="381">
        <v>18165</v>
      </c>
      <c r="I11" s="193"/>
      <c r="J11" s="379"/>
      <c r="K11" s="193"/>
      <c r="L11" s="283"/>
      <c r="M11" s="193"/>
      <c r="N11" s="286">
        <f t="shared" si="0"/>
        <v>31430.5</v>
      </c>
    </row>
    <row r="12" spans="1:14" ht="15">
      <c r="A12" s="117" t="s">
        <v>128</v>
      </c>
      <c r="B12" s="118" t="s">
        <v>132</v>
      </c>
      <c r="C12" s="378">
        <v>0.46</v>
      </c>
      <c r="D12" s="381">
        <v>658.69</v>
      </c>
      <c r="E12" s="378">
        <v>1005.3</v>
      </c>
      <c r="F12" s="381">
        <v>8.2</v>
      </c>
      <c r="G12" s="385"/>
      <c r="H12" s="383"/>
      <c r="I12" s="195"/>
      <c r="J12" s="378">
        <v>3641043.8</v>
      </c>
      <c r="K12" s="195"/>
      <c r="L12" s="194"/>
      <c r="M12" s="195"/>
      <c r="N12" s="286">
        <f t="shared" si="0"/>
        <v>3642716.4499999997</v>
      </c>
    </row>
    <row r="13" spans="1:14" ht="15">
      <c r="A13" s="117" t="s">
        <v>130</v>
      </c>
      <c r="B13" s="118" t="s">
        <v>3</v>
      </c>
      <c r="C13" s="379"/>
      <c r="D13" s="381">
        <v>10293.69</v>
      </c>
      <c r="E13" s="378">
        <v>166.72</v>
      </c>
      <c r="F13" s="381">
        <v>904.68</v>
      </c>
      <c r="G13" s="385"/>
      <c r="H13" s="381">
        <v>5000</v>
      </c>
      <c r="I13" s="195"/>
      <c r="J13" s="379"/>
      <c r="K13" s="195"/>
      <c r="L13" s="194"/>
      <c r="M13" s="195"/>
      <c r="N13" s="286">
        <f t="shared" si="0"/>
        <v>16365.09</v>
      </c>
    </row>
    <row r="14" spans="1:14" ht="15">
      <c r="A14" s="117" t="s">
        <v>131</v>
      </c>
      <c r="B14" s="118" t="s">
        <v>135</v>
      </c>
      <c r="C14" s="378">
        <v>67.43</v>
      </c>
      <c r="D14" s="381">
        <v>3795.54</v>
      </c>
      <c r="E14" s="378">
        <v>75996.33</v>
      </c>
      <c r="F14" s="381">
        <v>82276.25</v>
      </c>
      <c r="G14" s="379"/>
      <c r="H14" s="381">
        <v>23257</v>
      </c>
      <c r="I14" s="193"/>
      <c r="J14" s="379"/>
      <c r="K14" s="193"/>
      <c r="L14" s="283"/>
      <c r="M14" s="193"/>
      <c r="N14" s="286">
        <f t="shared" si="0"/>
        <v>185392.55</v>
      </c>
    </row>
    <row r="15" spans="1:14" ht="15">
      <c r="A15" s="117" t="s">
        <v>133</v>
      </c>
      <c r="B15" s="118" t="s">
        <v>4</v>
      </c>
      <c r="C15" s="379"/>
      <c r="D15" s="381">
        <v>21040.46</v>
      </c>
      <c r="E15" s="378">
        <v>16443.78</v>
      </c>
      <c r="F15" s="381">
        <v>0.76</v>
      </c>
      <c r="G15" s="385"/>
      <c r="H15" s="381">
        <v>10792</v>
      </c>
      <c r="I15" s="195"/>
      <c r="J15" s="379"/>
      <c r="K15" s="195"/>
      <c r="L15" s="194"/>
      <c r="M15" s="195"/>
      <c r="N15" s="286">
        <f t="shared" si="0"/>
        <v>48277</v>
      </c>
    </row>
    <row r="16" spans="1:14" ht="15">
      <c r="A16" s="117" t="s">
        <v>134</v>
      </c>
      <c r="B16" s="118" t="s">
        <v>5</v>
      </c>
      <c r="C16" s="378">
        <v>6942.27</v>
      </c>
      <c r="D16" s="381">
        <v>7046.64</v>
      </c>
      <c r="E16" s="378">
        <v>61798.16</v>
      </c>
      <c r="F16" s="381">
        <v>55824.81</v>
      </c>
      <c r="G16" s="378">
        <v>62168.4</v>
      </c>
      <c r="H16" s="381">
        <v>7729</v>
      </c>
      <c r="I16" s="193"/>
      <c r="J16" s="378">
        <v>146089.92</v>
      </c>
      <c r="K16" s="193"/>
      <c r="L16" s="194"/>
      <c r="M16" s="195"/>
      <c r="N16" s="286">
        <f t="shared" si="0"/>
        <v>347599.2</v>
      </c>
    </row>
    <row r="17" spans="1:14" ht="15">
      <c r="A17" s="117" t="s">
        <v>136</v>
      </c>
      <c r="B17" s="118" t="s">
        <v>139</v>
      </c>
      <c r="C17" s="379"/>
      <c r="D17" s="381">
        <v>311.19</v>
      </c>
      <c r="E17" s="378">
        <v>8.69</v>
      </c>
      <c r="F17" s="381">
        <v>569.39</v>
      </c>
      <c r="G17" s="379"/>
      <c r="H17" s="383"/>
      <c r="I17" s="193"/>
      <c r="J17" s="379"/>
      <c r="K17" s="193"/>
      <c r="L17" s="194"/>
      <c r="M17" s="195"/>
      <c r="N17" s="286">
        <f t="shared" si="0"/>
        <v>889.27</v>
      </c>
    </row>
    <row r="18" spans="1:14" ht="15">
      <c r="A18" s="117" t="s">
        <v>137</v>
      </c>
      <c r="B18" s="118" t="s">
        <v>6</v>
      </c>
      <c r="C18" s="378">
        <v>1161.65</v>
      </c>
      <c r="D18" s="381">
        <v>3490.45</v>
      </c>
      <c r="E18" s="378">
        <v>100458.04</v>
      </c>
      <c r="F18" s="381">
        <v>4446.1</v>
      </c>
      <c r="G18" s="379"/>
      <c r="H18" s="381">
        <v>1021</v>
      </c>
      <c r="I18" s="193"/>
      <c r="J18" s="378">
        <v>1950894.09</v>
      </c>
      <c r="K18" s="193"/>
      <c r="L18" s="283"/>
      <c r="M18" s="193"/>
      <c r="N18" s="286">
        <f t="shared" si="0"/>
        <v>2061471.33</v>
      </c>
    </row>
    <row r="19" spans="1:14" ht="15">
      <c r="A19" s="117" t="s">
        <v>138</v>
      </c>
      <c r="B19" s="118" t="s">
        <v>7</v>
      </c>
      <c r="C19" s="379"/>
      <c r="D19" s="381">
        <v>24155.92</v>
      </c>
      <c r="E19" s="378">
        <v>426277.8</v>
      </c>
      <c r="F19" s="381">
        <v>19578.01</v>
      </c>
      <c r="G19" s="379"/>
      <c r="H19" s="381">
        <v>11661</v>
      </c>
      <c r="I19" s="193"/>
      <c r="J19" s="379"/>
      <c r="K19" s="193"/>
      <c r="L19" s="194"/>
      <c r="M19" s="195"/>
      <c r="N19" s="286">
        <f t="shared" si="0"/>
        <v>481672.73</v>
      </c>
    </row>
    <row r="20" spans="1:14" ht="15">
      <c r="A20" s="117" t="s">
        <v>140</v>
      </c>
      <c r="B20" s="118" t="s">
        <v>8</v>
      </c>
      <c r="C20" s="379"/>
      <c r="D20" s="381">
        <v>16921.51</v>
      </c>
      <c r="E20" s="378">
        <v>28197.13</v>
      </c>
      <c r="F20" s="381">
        <v>320479.02</v>
      </c>
      <c r="G20" s="379"/>
      <c r="H20" s="383"/>
      <c r="I20" s="193"/>
      <c r="J20" s="385"/>
      <c r="K20" s="193"/>
      <c r="L20" s="194"/>
      <c r="M20" s="195"/>
      <c r="N20" s="286">
        <f t="shared" si="0"/>
        <v>365597.66000000003</v>
      </c>
    </row>
    <row r="21" spans="1:14" ht="15">
      <c r="A21" s="117" t="s">
        <v>141</v>
      </c>
      <c r="B21" s="118" t="s">
        <v>9</v>
      </c>
      <c r="C21" s="378">
        <v>894.93</v>
      </c>
      <c r="D21" s="381">
        <v>16648.61</v>
      </c>
      <c r="E21" s="378">
        <v>3520.84</v>
      </c>
      <c r="F21" s="381">
        <v>6105.32</v>
      </c>
      <c r="G21" s="385"/>
      <c r="H21" s="381">
        <v>1100</v>
      </c>
      <c r="I21" s="195"/>
      <c r="J21" s="388"/>
      <c r="K21" s="195"/>
      <c r="L21" s="194"/>
      <c r="M21" s="195"/>
      <c r="N21" s="286">
        <f t="shared" si="0"/>
        <v>28269.7</v>
      </c>
    </row>
    <row r="22" spans="1:14" ht="15">
      <c r="A22" s="117" t="s">
        <v>142</v>
      </c>
      <c r="B22" s="118" t="s">
        <v>10</v>
      </c>
      <c r="C22" s="378">
        <v>2913.5</v>
      </c>
      <c r="D22" s="381">
        <v>1671.9</v>
      </c>
      <c r="E22" s="378">
        <v>2352.28</v>
      </c>
      <c r="F22" s="381">
        <v>3648.6</v>
      </c>
      <c r="G22" s="385"/>
      <c r="H22" s="383"/>
      <c r="I22" s="195"/>
      <c r="J22" s="378">
        <v>58406.32</v>
      </c>
      <c r="K22" s="195"/>
      <c r="L22" s="281"/>
      <c r="M22" s="280"/>
      <c r="N22" s="286">
        <f t="shared" si="0"/>
        <v>68992.6</v>
      </c>
    </row>
    <row r="23" spans="1:14" ht="15">
      <c r="A23" s="117" t="s">
        <v>143</v>
      </c>
      <c r="B23" s="118" t="s">
        <v>11</v>
      </c>
      <c r="C23" s="379"/>
      <c r="D23" s="381">
        <v>26855.86</v>
      </c>
      <c r="E23" s="378">
        <v>299403.69</v>
      </c>
      <c r="F23" s="381">
        <v>32796.24</v>
      </c>
      <c r="G23" s="385"/>
      <c r="H23" s="381">
        <v>7074.36</v>
      </c>
      <c r="I23" s="195"/>
      <c r="J23" s="379"/>
      <c r="K23" s="195"/>
      <c r="L23" s="283"/>
      <c r="M23" s="193"/>
      <c r="N23" s="286">
        <f t="shared" si="0"/>
        <v>366130.14999999997</v>
      </c>
    </row>
    <row r="24" spans="1:14" ht="15">
      <c r="A24" s="117" t="s">
        <v>144</v>
      </c>
      <c r="B24" s="118" t="s">
        <v>12</v>
      </c>
      <c r="C24" s="378">
        <v>0.38</v>
      </c>
      <c r="D24" s="381">
        <v>19935.64</v>
      </c>
      <c r="E24" s="378">
        <v>25.52</v>
      </c>
      <c r="F24" s="381">
        <v>2076.9</v>
      </c>
      <c r="G24" s="385"/>
      <c r="H24" s="383"/>
      <c r="I24" s="195"/>
      <c r="J24" s="379"/>
      <c r="K24" s="195"/>
      <c r="L24" s="194"/>
      <c r="M24" s="195"/>
      <c r="N24" s="286">
        <f t="shared" si="0"/>
        <v>22038.440000000002</v>
      </c>
    </row>
    <row r="25" spans="1:14" ht="15">
      <c r="A25" s="117" t="s">
        <v>145</v>
      </c>
      <c r="B25" s="118" t="s">
        <v>13</v>
      </c>
      <c r="C25" s="379"/>
      <c r="D25" s="381">
        <v>111156.17</v>
      </c>
      <c r="E25" s="378">
        <v>96073.2</v>
      </c>
      <c r="F25" s="381">
        <v>517223.06</v>
      </c>
      <c r="G25" s="379"/>
      <c r="H25" s="381">
        <v>41889.52</v>
      </c>
      <c r="I25" s="193"/>
      <c r="J25" s="385"/>
      <c r="K25" s="193"/>
      <c r="L25" s="194"/>
      <c r="M25" s="195"/>
      <c r="N25" s="286">
        <f t="shared" si="0"/>
        <v>766341.95</v>
      </c>
    </row>
    <row r="26" spans="1:14" ht="15">
      <c r="A26" s="117" t="s">
        <v>146</v>
      </c>
      <c r="B26" s="118" t="s">
        <v>14</v>
      </c>
      <c r="C26" s="379"/>
      <c r="D26" s="381">
        <v>4072.06</v>
      </c>
      <c r="E26" s="378">
        <v>69267.94</v>
      </c>
      <c r="F26" s="381">
        <v>17154.69</v>
      </c>
      <c r="G26" s="385"/>
      <c r="H26" s="381">
        <v>4767</v>
      </c>
      <c r="I26" s="195"/>
      <c r="J26" s="379"/>
      <c r="K26" s="195"/>
      <c r="L26" s="194"/>
      <c r="M26" s="195"/>
      <c r="N26" s="286">
        <f t="shared" si="0"/>
        <v>95261.69</v>
      </c>
    </row>
    <row r="27" spans="1:14" ht="15">
      <c r="A27" s="117" t="s">
        <v>147</v>
      </c>
      <c r="B27" s="118" t="s">
        <v>15</v>
      </c>
      <c r="C27" s="378">
        <v>12572.03</v>
      </c>
      <c r="D27" s="381">
        <v>15962.94</v>
      </c>
      <c r="E27" s="378">
        <v>97171.96</v>
      </c>
      <c r="F27" s="381">
        <v>54.12</v>
      </c>
      <c r="G27" s="379"/>
      <c r="H27" s="383"/>
      <c r="I27" s="195"/>
      <c r="J27" s="379"/>
      <c r="K27" s="195"/>
      <c r="L27" s="194"/>
      <c r="M27" s="195"/>
      <c r="N27" s="286">
        <f t="shared" si="0"/>
        <v>125761.05</v>
      </c>
    </row>
    <row r="28" spans="1:14" ht="15">
      <c r="A28" s="117" t="s">
        <v>148</v>
      </c>
      <c r="B28" s="118" t="s">
        <v>16</v>
      </c>
      <c r="C28" s="378">
        <v>18059.51</v>
      </c>
      <c r="D28" s="381">
        <v>7671.27</v>
      </c>
      <c r="E28" s="378">
        <v>90376.19</v>
      </c>
      <c r="F28" s="382"/>
      <c r="G28" s="379"/>
      <c r="H28" s="381">
        <v>5000</v>
      </c>
      <c r="I28" s="195"/>
      <c r="J28" s="379"/>
      <c r="K28" s="195"/>
      <c r="L28" s="194"/>
      <c r="M28" s="195"/>
      <c r="N28" s="286">
        <f t="shared" si="0"/>
        <v>121106.97</v>
      </c>
    </row>
    <row r="29" spans="1:14" ht="15">
      <c r="A29" s="117" t="s">
        <v>149</v>
      </c>
      <c r="B29" s="118" t="s">
        <v>152</v>
      </c>
      <c r="C29" s="379"/>
      <c r="D29" s="381">
        <v>2056.31</v>
      </c>
      <c r="E29" s="378">
        <v>12.96</v>
      </c>
      <c r="F29" s="381">
        <v>21.38</v>
      </c>
      <c r="G29" s="385"/>
      <c r="H29" s="383"/>
      <c r="I29" s="195"/>
      <c r="J29" s="379"/>
      <c r="K29" s="195"/>
      <c r="L29" s="194"/>
      <c r="M29" s="195"/>
      <c r="N29" s="286">
        <f t="shared" si="0"/>
        <v>2090.65</v>
      </c>
    </row>
    <row r="30" spans="1:14" ht="15">
      <c r="A30" s="117" t="s">
        <v>150</v>
      </c>
      <c r="B30" s="118" t="s">
        <v>17</v>
      </c>
      <c r="C30" s="379"/>
      <c r="D30" s="381">
        <v>2588.87</v>
      </c>
      <c r="E30" s="378">
        <v>35087.76</v>
      </c>
      <c r="F30" s="383"/>
      <c r="G30" s="385"/>
      <c r="H30" s="383"/>
      <c r="I30" s="195"/>
      <c r="J30" s="385"/>
      <c r="K30" s="195"/>
      <c r="L30" s="194"/>
      <c r="M30" s="195"/>
      <c r="N30" s="286">
        <f t="shared" si="0"/>
        <v>37676.630000000005</v>
      </c>
    </row>
    <row r="31" spans="1:14" ht="15">
      <c r="A31" s="117" t="s">
        <v>151</v>
      </c>
      <c r="B31" s="118" t="s">
        <v>155</v>
      </c>
      <c r="C31" s="379"/>
      <c r="D31" s="381">
        <v>5549.68</v>
      </c>
      <c r="E31" s="378">
        <v>5878.39</v>
      </c>
      <c r="F31" s="381">
        <v>25595.03</v>
      </c>
      <c r="G31" s="379"/>
      <c r="H31" s="383"/>
      <c r="I31" s="195"/>
      <c r="J31" s="379"/>
      <c r="K31" s="195"/>
      <c r="L31" s="194"/>
      <c r="M31" s="195"/>
      <c r="N31" s="286">
        <f t="shared" si="0"/>
        <v>37023.1</v>
      </c>
    </row>
    <row r="32" spans="1:14" ht="15">
      <c r="A32" s="117" t="s">
        <v>153</v>
      </c>
      <c r="B32" s="118" t="s">
        <v>18</v>
      </c>
      <c r="C32" s="379"/>
      <c r="D32" s="381">
        <v>20809.96</v>
      </c>
      <c r="E32" s="378">
        <v>513894.37</v>
      </c>
      <c r="F32" s="381">
        <v>531461.16</v>
      </c>
      <c r="G32" s="378">
        <v>30693.19</v>
      </c>
      <c r="H32" s="381">
        <v>22951.3</v>
      </c>
      <c r="I32" s="193"/>
      <c r="J32" s="379"/>
      <c r="K32" s="193"/>
      <c r="L32" s="283"/>
      <c r="M32" s="193"/>
      <c r="N32" s="286">
        <f t="shared" si="0"/>
        <v>1119809.98</v>
      </c>
    </row>
    <row r="33" spans="1:14" ht="15">
      <c r="A33" s="117" t="s">
        <v>154</v>
      </c>
      <c r="B33" s="118" t="s">
        <v>19</v>
      </c>
      <c r="C33" s="379"/>
      <c r="D33" s="381">
        <v>12139.74</v>
      </c>
      <c r="E33" s="378">
        <v>87878.75</v>
      </c>
      <c r="F33" s="381">
        <v>3.01</v>
      </c>
      <c r="G33" s="385"/>
      <c r="H33" s="381">
        <v>14433</v>
      </c>
      <c r="I33" s="195"/>
      <c r="J33" s="379"/>
      <c r="K33" s="195"/>
      <c r="L33" s="194"/>
      <c r="M33" s="195"/>
      <c r="N33" s="286">
        <f t="shared" si="0"/>
        <v>114454.5</v>
      </c>
    </row>
    <row r="34" spans="1:14" ht="15">
      <c r="A34" s="117" t="s">
        <v>156</v>
      </c>
      <c r="B34" s="118" t="s">
        <v>20</v>
      </c>
      <c r="C34" s="378">
        <v>434.72</v>
      </c>
      <c r="D34" s="381">
        <v>138256.74</v>
      </c>
      <c r="E34" s="378">
        <v>4783.1</v>
      </c>
      <c r="F34" s="381">
        <v>13591.09</v>
      </c>
      <c r="G34" s="379"/>
      <c r="H34" s="381">
        <v>5187</v>
      </c>
      <c r="I34" s="193"/>
      <c r="J34" s="379"/>
      <c r="K34" s="193"/>
      <c r="L34" s="283"/>
      <c r="M34" s="193"/>
      <c r="N34" s="286">
        <f t="shared" si="0"/>
        <v>162252.65</v>
      </c>
    </row>
    <row r="35" spans="1:14" ht="15">
      <c r="A35" s="117" t="s">
        <v>157</v>
      </c>
      <c r="B35" s="118" t="s">
        <v>21</v>
      </c>
      <c r="C35" s="378">
        <v>333.72</v>
      </c>
      <c r="D35" s="381">
        <v>362.78</v>
      </c>
      <c r="E35" s="378">
        <v>167460.27</v>
      </c>
      <c r="F35" s="381">
        <v>84</v>
      </c>
      <c r="G35" s="385"/>
      <c r="H35" s="383"/>
      <c r="I35" s="195"/>
      <c r="J35" s="379"/>
      <c r="K35" s="195"/>
      <c r="L35" s="283"/>
      <c r="M35" s="193"/>
      <c r="N35" s="286">
        <f t="shared" si="0"/>
        <v>168240.77</v>
      </c>
    </row>
    <row r="36" spans="1:14" ht="15.75" thickBot="1">
      <c r="A36" s="119" t="s">
        <v>158</v>
      </c>
      <c r="B36" s="120" t="s">
        <v>160</v>
      </c>
      <c r="C36" s="380"/>
      <c r="D36" s="381">
        <v>16341.31</v>
      </c>
      <c r="E36" s="378">
        <v>40118.12</v>
      </c>
      <c r="F36" s="381">
        <v>107474.15</v>
      </c>
      <c r="G36" s="386"/>
      <c r="H36" s="381">
        <v>13522</v>
      </c>
      <c r="I36" s="197"/>
      <c r="J36" s="389"/>
      <c r="K36" s="197"/>
      <c r="L36" s="284"/>
      <c r="M36" s="196"/>
      <c r="N36" s="286">
        <f t="shared" si="0"/>
        <v>177455.58</v>
      </c>
    </row>
    <row r="37" spans="1:14" ht="15" thickBot="1">
      <c r="A37" s="612" t="s">
        <v>161</v>
      </c>
      <c r="B37" s="613"/>
      <c r="C37" s="198">
        <f aca="true" t="shared" si="1" ref="C37:N37">SUM(C8:C36)</f>
        <v>56388.90000000001</v>
      </c>
      <c r="D37" s="199">
        <f t="shared" si="1"/>
        <v>532463.18</v>
      </c>
      <c r="E37" s="198">
        <f t="shared" si="1"/>
        <v>2829384.19</v>
      </c>
      <c r="F37" s="199">
        <f t="shared" si="1"/>
        <v>1775206.88</v>
      </c>
      <c r="G37" s="198">
        <f t="shared" si="1"/>
        <v>92866.59</v>
      </c>
      <c r="H37" s="198">
        <f t="shared" si="1"/>
        <v>263670.17999999993</v>
      </c>
      <c r="I37" s="198">
        <f t="shared" si="1"/>
        <v>0</v>
      </c>
      <c r="J37" s="199">
        <f t="shared" si="1"/>
        <v>5796434.13</v>
      </c>
      <c r="K37" s="198">
        <f t="shared" si="1"/>
        <v>0</v>
      </c>
      <c r="L37" s="199">
        <f t="shared" si="1"/>
        <v>0</v>
      </c>
      <c r="M37" s="198"/>
      <c r="N37" s="287">
        <f t="shared" si="1"/>
        <v>11346414.049999999</v>
      </c>
    </row>
    <row r="38" spans="1:14" ht="15.75" thickBot="1">
      <c r="A38" s="121" t="s">
        <v>159</v>
      </c>
      <c r="B38" s="122" t="s">
        <v>22</v>
      </c>
      <c r="C38" s="207"/>
      <c r="D38" s="208"/>
      <c r="E38" s="378">
        <v>1365333.72</v>
      </c>
      <c r="F38" s="381">
        <v>342321.93</v>
      </c>
      <c r="G38" s="192"/>
      <c r="H38" s="381">
        <v>33.93</v>
      </c>
      <c r="I38" s="192">
        <v>8209.77</v>
      </c>
      <c r="J38" s="378">
        <v>1053223.18</v>
      </c>
      <c r="K38" s="280"/>
      <c r="L38" s="285"/>
      <c r="M38" s="280"/>
      <c r="N38" s="286">
        <f t="shared" si="0"/>
        <v>2769122.53</v>
      </c>
    </row>
    <row r="39" spans="1:14" ht="21" customHeight="1" thickBot="1">
      <c r="A39" s="612" t="s">
        <v>162</v>
      </c>
      <c r="B39" s="613"/>
      <c r="C39" s="198">
        <f aca="true" t="shared" si="2" ref="C39:N39">C37+C38</f>
        <v>56388.90000000001</v>
      </c>
      <c r="D39" s="199">
        <f t="shared" si="2"/>
        <v>532463.18</v>
      </c>
      <c r="E39" s="198">
        <f t="shared" si="2"/>
        <v>4194717.91</v>
      </c>
      <c r="F39" s="199">
        <f t="shared" si="2"/>
        <v>2117528.81</v>
      </c>
      <c r="G39" s="198">
        <f t="shared" si="2"/>
        <v>92866.59</v>
      </c>
      <c r="H39" s="198">
        <f t="shared" si="2"/>
        <v>263704.1099999999</v>
      </c>
      <c r="I39" s="198">
        <f t="shared" si="2"/>
        <v>8209.77</v>
      </c>
      <c r="J39" s="199">
        <f t="shared" si="2"/>
        <v>6849657.31</v>
      </c>
      <c r="K39" s="198">
        <f t="shared" si="2"/>
        <v>0</v>
      </c>
      <c r="L39" s="199">
        <f t="shared" si="2"/>
        <v>0</v>
      </c>
      <c r="M39" s="198"/>
      <c r="N39" s="287">
        <f t="shared" si="2"/>
        <v>14115536.579999998</v>
      </c>
    </row>
    <row r="43" spans="3:17" ht="14.25">
      <c r="C43" s="209"/>
      <c r="D43" s="209"/>
      <c r="I43" s="212"/>
      <c r="J43" s="212"/>
      <c r="L43" s="210"/>
      <c r="M43" s="210"/>
      <c r="N43" s="210"/>
      <c r="O43" s="211"/>
      <c r="P43" s="210"/>
      <c r="Q43" s="210"/>
    </row>
  </sheetData>
  <sheetProtection/>
  <mergeCells count="5">
    <mergeCell ref="A39:B39"/>
    <mergeCell ref="F1:N1"/>
    <mergeCell ref="A3:N3"/>
    <mergeCell ref="A4:N4"/>
    <mergeCell ref="A37:B37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Finansove upravlinnya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 Prislupskij</dc:creator>
  <cp:keywords/>
  <dc:description/>
  <cp:lastModifiedBy>DNA7 X86</cp:lastModifiedBy>
  <cp:lastPrinted>2021-02-09T11:51:04Z</cp:lastPrinted>
  <dcterms:created xsi:type="dcterms:W3CDTF">2002-10-25T10:24:37Z</dcterms:created>
  <dcterms:modified xsi:type="dcterms:W3CDTF">2021-03-09T12:29:44Z</dcterms:modified>
  <cp:category/>
  <cp:version/>
  <cp:contentType/>
  <cp:contentStatus/>
</cp:coreProperties>
</file>